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9.xml" ContentType="application/vnd.openxmlformats-officedocument.drawing+xml"/>
  <Override PartName="/xl/drawings/drawing10.xml" ContentType="application/vnd.openxmlformats-officedocument.drawing+xml"/>
  <Override PartName="/xl/drawings/drawing8.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drawings/drawing3.xml" ContentType="application/vnd.openxmlformats-officedocument.drawing+xml"/>
  <Override PartName="/xl/drawings/drawing4.xml" ContentType="application/vnd.openxmlformats-officedocument.drawing+xml"/>
  <Override PartName="/xl/drawings/drawing7.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MyMy\Khách hàng\Quỹ Đầu tư Trái phiếu Bản Việt\"/>
    </mc:Choice>
  </mc:AlternateContent>
  <bookViews>
    <workbookView xWindow="240" yWindow="120" windowWidth="14940" windowHeight="9225" firstSheet="1" activeTab="1"/>
  </bookViews>
  <sheets>
    <sheet name="Báo cáo thu nhập" sheetId="2" r:id="rId1"/>
    <sheet name="Báo cáo tình hình tài chính" sheetId="3" r:id="rId2"/>
    <sheet name="B03_181" sheetId="4" r:id="rId3"/>
    <sheet name="B04_181" sheetId="5" r:id="rId4"/>
    <sheet name="BCLCTT" sheetId="6" r:id="rId5"/>
    <sheet name="BCTaiSan_06134" sheetId="7" r:id="rId6"/>
    <sheet name="BCKetQuaHoatDong_06135" sheetId="8" r:id="rId7"/>
    <sheet name="BCDanhMucDauTu_06136" sheetId="9" r:id="rId8"/>
    <sheet name="BCHoatDongVay_06026" sheetId="12" r:id="rId9"/>
    <sheet name="Khac_06137" sheetId="10" r:id="rId10"/>
    <sheet name="Thống kê phí giao dịch " sheetId="11" r:id="rId11"/>
    <sheet name="Phụ lục XXVI Part B" sheetId="13" r:id="rId12"/>
  </sheets>
  <definedNames>
    <definedName name="_xlnm.Print_Area" localSheetId="2">B03_181!$A$1:$E$30</definedName>
    <definedName name="_xlnm.Print_Area" localSheetId="3">B04_181!$A$1:$G$61</definedName>
    <definedName name="_xlnm.Print_Area" localSheetId="1">'Báo cáo tình hình tài chính'!$A$1:$E$121</definedName>
    <definedName name="_xlnm.Print_Area" localSheetId="7">BCDanhMucDauTu_06136!$A$1:$G$79</definedName>
    <definedName name="_xlnm.Print_Area" localSheetId="6">BCKetQuaHoatDong_06135!$A$1:$F$92</definedName>
    <definedName name="_xlnm.Print_Area" localSheetId="5">BCTaiSan_06134!$A$1:$F$102</definedName>
    <definedName name="_xlnm.Print_Area" localSheetId="9">Khac_06137!$A$1:$E$61</definedName>
    <definedName name="_xlnm.Print_Area" localSheetId="11">'Phụ lục XXVI Part B'!$A$1:$G$108</definedName>
    <definedName name="_xlnm.Print_Titles" localSheetId="8">BCHoatDongVay_06026!$18:$19</definedName>
  </definedNames>
  <calcPr calcId="152511"/>
</workbook>
</file>

<file path=xl/calcChain.xml><?xml version="1.0" encoding="utf-8"?>
<calcChain xmlns="http://schemas.openxmlformats.org/spreadsheetml/2006/main">
  <c r="D20" i="6" l="1"/>
  <c r="F23" i="11" l="1"/>
  <c r="F22" i="11"/>
  <c r="D24" i="11" l="1"/>
  <c r="F24" i="11"/>
  <c r="D21" i="6"/>
  <c r="E21" i="6"/>
  <c r="D25" i="6"/>
  <c r="E25" i="6"/>
  <c r="D40" i="6"/>
  <c r="E40" i="6"/>
  <c r="E48" i="6" s="1"/>
  <c r="D47" i="6"/>
  <c r="E47" i="6"/>
  <c r="E50" i="6"/>
  <c r="D51" i="6"/>
  <c r="E51" i="6"/>
  <c r="D59" i="6"/>
  <c r="D58" i="6" s="1"/>
  <c r="D65" i="6" s="1"/>
  <c r="E59" i="6"/>
  <c r="E58" i="6" s="1"/>
  <c r="E65" i="6" s="1"/>
  <c r="D18" i="3"/>
  <c r="D17" i="3" s="1"/>
  <c r="E18" i="3"/>
  <c r="E17" i="3" s="1"/>
  <c r="D25" i="3"/>
  <c r="E25" i="3"/>
  <c r="D26" i="3"/>
  <c r="E26" i="3"/>
  <c r="D40" i="3"/>
  <c r="D37" i="3" s="1"/>
  <c r="E40" i="3"/>
  <c r="E37" i="3" s="1"/>
  <c r="D41" i="3"/>
  <c r="E41" i="3"/>
  <c r="D48" i="3"/>
  <c r="E48" i="3"/>
  <c r="D54" i="3"/>
  <c r="E54" i="3"/>
  <c r="D56" i="3"/>
  <c r="E56" i="3"/>
  <c r="D62" i="3"/>
  <c r="E62" i="3"/>
  <c r="E99" i="3" s="1"/>
  <c r="D66" i="3"/>
  <c r="E66" i="3"/>
  <c r="D72" i="3"/>
  <c r="D71" i="3" s="1"/>
  <c r="E72" i="3"/>
  <c r="E71" i="3" s="1"/>
  <c r="D79" i="3"/>
  <c r="E79" i="3"/>
  <c r="D85" i="3"/>
  <c r="D83" i="3" s="1"/>
  <c r="E85" i="3"/>
  <c r="E83" i="3" s="1"/>
  <c r="D92" i="3"/>
  <c r="E92" i="3"/>
  <c r="D101" i="3"/>
  <c r="E101" i="3"/>
  <c r="D105" i="3"/>
  <c r="E105" i="3"/>
  <c r="D109" i="3"/>
  <c r="E109" i="3"/>
  <c r="K17" i="2"/>
  <c r="K69" i="2" s="1"/>
  <c r="K73" i="2" s="1"/>
  <c r="K77" i="2" s="1"/>
  <c r="H18" i="2"/>
  <c r="I18" i="2"/>
  <c r="K18" i="2"/>
  <c r="L18" i="2"/>
  <c r="H21" i="2"/>
  <c r="H17" i="2" s="1"/>
  <c r="H69" i="2" s="1"/>
  <c r="H73" i="2" s="1"/>
  <c r="H77" i="2" s="1"/>
  <c r="I21" i="2"/>
  <c r="I17" i="2" s="1"/>
  <c r="I69" i="2" s="1"/>
  <c r="I73" i="2" s="1"/>
  <c r="I77" i="2" s="1"/>
  <c r="K21" i="2"/>
  <c r="L21" i="2"/>
  <c r="H25" i="2"/>
  <c r="I25" i="2"/>
  <c r="K25" i="2"/>
  <c r="L25" i="2"/>
  <c r="L17" i="2" s="1"/>
  <c r="L69" i="2" s="1"/>
  <c r="L73" i="2" s="1"/>
  <c r="L77" i="2" s="1"/>
  <c r="K32" i="2"/>
  <c r="L32" i="2"/>
  <c r="H33" i="2"/>
  <c r="H32" i="2" s="1"/>
  <c r="I33" i="2"/>
  <c r="I32" i="2" s="1"/>
  <c r="K33" i="2"/>
  <c r="L33" i="2"/>
  <c r="H41" i="2"/>
  <c r="I41" i="2"/>
  <c r="K41" i="2"/>
  <c r="L41" i="2"/>
  <c r="H54" i="2"/>
  <c r="I54" i="2"/>
  <c r="K54" i="2"/>
  <c r="L54" i="2"/>
  <c r="H70" i="2"/>
  <c r="I70" i="2"/>
  <c r="K70" i="2"/>
  <c r="L70" i="2"/>
  <c r="D48" i="6" l="1"/>
  <c r="D60" i="3"/>
  <c r="D99" i="3"/>
  <c r="E60" i="3"/>
  <c r="E100" i="3" s="1"/>
  <c r="D100" i="3" l="1"/>
</calcChain>
</file>

<file path=xl/sharedStrings.xml><?xml version="1.0" encoding="utf-8"?>
<sst xmlns="http://schemas.openxmlformats.org/spreadsheetml/2006/main" count="1436" uniqueCount="1113">
  <si>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</si>
  <si>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</si>
  <si>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</si>
  <si>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Năm 2022 / Year 2022</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</si>
  <si>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</si>
  <si>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</si>
  <si>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</si>
  <si>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</si>
  <si>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</si>
  <si>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</si>
  <si>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</si>
  <si>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</si>
  <si>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</si>
  <si>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Bản Việt</t>
  </si>
  <si>
    <t>Fund name:</t>
  </si>
  <si>
    <t>VIET CAPITAL FIXED INCOME FUND</t>
  </si>
  <si>
    <t>Ngày lập báo cáo:</t>
  </si>
  <si>
    <t>Reporting Date:</t>
  </si>
  <si>
    <t>Chỉ tiêu
Indicators</t>
  </si>
  <si>
    <t>Mã số
Code</t>
  </si>
  <si>
    <t>Thuyết minh
Note</t>
  </si>
  <si>
    <t>NĂM 2022
YEAR 2022</t>
  </si>
  <si>
    <t>NĂM 2021 (*)
YEAR 2021</t>
  </si>
  <si>
    <t>Năm 2022
Year 2022</t>
  </si>
  <si>
    <t>Số lũy kế
Year-to-date</t>
  </si>
  <si>
    <t>Năm 2021
Year 2021</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</si>
  <si>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</si>
  <si>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</si>
  <si>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</si>
  <si>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</si>
  <si>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</si>
  <si>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</si>
  <si>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</si>
  <si>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</si>
  <si>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</si>
  <si>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</si>
  <si>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</si>
  <si>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</si>
  <si>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</si>
  <si>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</si>
  <si>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</si>
  <si>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</si>
  <si>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</si>
  <si>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</si>
  <si>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</si>
  <si>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</si>
  <si>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</si>
  <si>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</si>
  <si>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</si>
  <si>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</si>
  <si>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</si>
  <si>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</si>
  <si>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</si>
  <si>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</si>
  <si>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</si>
  <si>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</si>
  <si>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</si>
  <si>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</si>
  <si>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</si>
  <si>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</si>
  <si>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</si>
  <si>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</si>
  <si>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</si>
  <si>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</si>
  <si>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</si>
  <si>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</si>
  <si>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</si>
  <si>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</si>
  <si>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</si>
  <si>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</si>
  <si>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</si>
  <si>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</si>
  <si>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</si>
  <si>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</si>
  <si>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</si>
  <si>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</si>
  <si>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</si>
  <si>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</si>
  <si>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</si>
  <si>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</si>
  <si>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</si>
  <si>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</si>
  <si>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</si>
  <si>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</si>
  <si>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</si>
  <si>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</si>
  <si>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</si>
  <si>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</si>
  <si>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</si>
  <si>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</si>
  <si>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</si>
  <si>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</si>
  <si>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</si>
  <si>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</si>
  <si>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</si>
  <si>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</si>
  <si>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</si>
  <si>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</si>
  <si>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</si>
  <si>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</si>
  <si>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</si>
  <si>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</si>
  <si>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</si>
  <si>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</si>
  <si>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</si>
  <si>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</si>
  <si>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</si>
  <si>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</si>
  <si>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</si>
  <si>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</si>
  <si>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</si>
  <si>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</si>
  <si>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</si>
  <si>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</si>
  <si>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</si>
  <si>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</si>
  <si>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</si>
  <si>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</si>
  <si>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</si>
  <si>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</si>
  <si>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</si>
  <si>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</si>
  <si>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</si>
  <si>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</si>
  <si>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</si>
  <si>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</si>
  <si>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</si>
  <si>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</si>
  <si>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</si>
  <si>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</si>
  <si>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</si>
  <si>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</si>
  <si>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</si>
  <si>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</si>
  <si>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</si>
  <si>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</si>
  <si>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</si>
  <si>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</si>
  <si>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</si>
  <si>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</si>
  <si>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</si>
  <si>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</si>
  <si>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</si>
  <si>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</si>
  <si>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</si>
  <si>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</si>
  <si>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</si>
  <si>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</si>
  <si>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 Quỹ được cấp phép thành lập ngày 22/09/2022 nên không có số liệu kỳ trước.
Fund's Certificate was granted on 22 Sep 2022, so data for last period is left blank.</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</si>
  <si>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</si>
  <si>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</si>
  <si>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</si>
  <si>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</si>
  <si>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</si>
  <si>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</si>
  <si>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</si>
  <si>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</si>
  <si>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</si>
  <si>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</si>
  <si>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</si>
  <si>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</si>
  <si>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</si>
  <si>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</si>
  <si>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</si>
  <si>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</si>
  <si>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</si>
  <si>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</si>
  <si>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</si>
  <si>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</si>
  <si>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</si>
  <si>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</si>
  <si>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</si>
  <si>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</si>
  <si>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</si>
  <si>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</si>
  <si>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</si>
  <si>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</si>
  <si>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</si>
  <si>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</si>
  <si>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</si>
  <si>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</si>
  <si>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</si>
  <si>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</si>
  <si>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</si>
  <si>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</si>
  <si>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</si>
  <si>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</si>
  <si>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</si>
  <si>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</si>
  <si>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</si>
  <si>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</si>
  <si>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</si>
  <si>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</si>
  <si>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</si>
  <si>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</si>
  <si>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</si>
  <si>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</si>
  <si>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</si>
  <si>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</si>
  <si>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</si>
  <si>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</si>
  <si>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</si>
  <si>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</si>
  <si>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</si>
  <si>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</si>
  <si>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</si>
  <si>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</si>
  <si>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</si>
  <si>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</si>
  <si>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</si>
  <si>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</si>
  <si>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</si>
  <si>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</si>
  <si>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</si>
  <si>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</si>
  <si>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</si>
  <si>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</si>
  <si>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</si>
  <si>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</si>
  <si>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</si>
  <si>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</si>
  <si>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</si>
  <si>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</si>
  <si>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</si>
  <si>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</si>
  <si>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</si>
  <si>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</si>
  <si>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</si>
  <si>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</si>
  <si>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</si>
  <si>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</si>
  <si>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</si>
  <si>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</si>
  <si>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</si>
  <si>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</si>
  <si>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</si>
  <si>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</si>
  <si>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</si>
  <si>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</si>
  <si>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</si>
  <si>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</si>
  <si>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</si>
  <si>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</si>
  <si>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</si>
  <si>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</si>
  <si>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</si>
  <si>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</si>
  <si>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</si>
  <si>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</si>
  <si>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</si>
  <si>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</si>
  <si>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</si>
  <si>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</si>
  <si>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</si>
  <si>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</si>
  <si>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</si>
  <si>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</si>
  <si>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</si>
  <si>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</si>
  <si>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</si>
  <si>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</si>
  <si>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</si>
  <si>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</si>
  <si>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</si>
  <si>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</si>
  <si>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</si>
  <si>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</si>
  <si>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</si>
  <si>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</si>
  <si>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</si>
  <si>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</si>
  <si>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</si>
  <si>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</si>
  <si>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</si>
  <si>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</si>
  <si>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</si>
  <si>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</si>
  <si>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</si>
  <si>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</si>
  <si>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</si>
  <si>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</si>
  <si>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</si>
  <si>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</si>
  <si>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</si>
  <si>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</si>
  <si>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</si>
  <si>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</si>
  <si>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</si>
  <si>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</si>
  <si>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</si>
  <si>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</si>
  <si>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</si>
  <si>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</si>
  <si>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</si>
  <si>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</si>
  <si>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</si>
  <si>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</si>
  <si>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</si>
  <si>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</si>
  <si>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</si>
  <si>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</si>
  <si>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</si>
  <si>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</si>
  <si>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</si>
  <si>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</si>
  <si>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</si>
  <si>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</si>
  <si>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</si>
  <si>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</si>
  <si>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</si>
  <si>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</si>
  <si>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</si>
  <si>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</si>
  <si>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</si>
  <si>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</si>
  <si>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</si>
  <si>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</si>
  <si>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</si>
  <si>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</si>
  <si>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</si>
  <si>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</si>
  <si>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</si>
  <si>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</si>
  <si>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</si>
  <si>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</si>
  <si>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</si>
  <si>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</si>
  <si>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</si>
  <si>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</si>
  <si>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</si>
  <si>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</si>
  <si>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</si>
  <si>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</si>
  <si>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</si>
  <si>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</si>
  <si>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</si>
  <si>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</si>
  <si>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</si>
  <si>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</si>
  <si>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</si>
  <si>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</si>
  <si>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</si>
  <si>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</si>
  <si>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</si>
  <si>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</si>
  <si>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</si>
  <si>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</si>
  <si>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</si>
  <si>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</si>
  <si>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</si>
  <si>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</si>
  <si>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</si>
  <si>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</si>
  <si>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</si>
  <si>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</si>
  <si>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</si>
  <si>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31/12/2021 (*)
As at 31 Dec 2021</t>
  </si>
  <si>
    <t>Tại ngày 31/12/2022
As at 31 Dec 2022</t>
  </si>
  <si>
    <t>Thuyết minh
Notes</t>
  </si>
  <si>
    <t>CHỈ TIÊU
Indicators</t>
  </si>
  <si>
    <t>4067.1</t>
  </si>
  <si>
    <t>Giá trị tài sản ròng trên một đơn vị quỹ cuối kỳ
NAV per unit at the end of period</t>
  </si>
  <si>
    <t>V</t>
  </si>
  <si>
    <t>4067</t>
  </si>
  <si>
    <t>Giá trị tài sản ròng của Quỹ mở cuối kỳ 
( = I + II + III) 
NAV at the end of period (= I + II + III)</t>
  </si>
  <si>
    <t>IV</t>
  </si>
  <si>
    <t>4066</t>
  </si>
  <si>
    <t>Khoản thanh toán từ việc mua lại Chứng chỉ quỹ
Decrease from Redemption of Fund Certificate</t>
  </si>
  <si>
    <t>III.2</t>
  </si>
  <si>
    <t>4065</t>
  </si>
  <si>
    <t>Khoản thu từ việc phát hành bổ sung Chứng chỉ quỹ
Increase from Subscription of Fund Certificate</t>
  </si>
  <si>
    <t>III.1</t>
  </si>
  <si>
    <t>4064</t>
  </si>
  <si>
    <t>Thay đổi NAV do mua lại, phát hành thêm Chứng chỉ quỹ (= III.1 + III.2)
Change of NAV due to redemption, subscription of Fund Certificate (= III.1 + III.2)</t>
  </si>
  <si>
    <t>III</t>
  </si>
  <si>
    <t>4063</t>
  </si>
  <si>
    <t>Thay đổi NAV do phân chia Lợi nhuận/Tài sản của Quỹ mở cho Nhà đầu tư trong kỳ
Change of NAV due to profit distribution to investors during the period</t>
  </si>
  <si>
    <t>II.2</t>
  </si>
  <si>
    <t>4062</t>
  </si>
  <si>
    <t>Thay đổi NAV do biến động thị trường và hoạt động giao dịch của Quỹ mở trong kỳ
Changes of NAV due to market fluctuation and the fund's investment during the period</t>
  </si>
  <si>
    <t>II.1</t>
  </si>
  <si>
    <t>4061</t>
  </si>
  <si>
    <t>Thay đổi NAV so với kỳ trước (= II.1 + II.2), 
Trong đó:
Change of NAV during the period (= II.1 + II.2),
Of which:</t>
  </si>
  <si>
    <t>4060</t>
  </si>
  <si>
    <t>Năm 2021 (*)
Year 2021</t>
  </si>
  <si>
    <t>Mã số
Item No</t>
  </si>
  <si>
    <t>Nội dung
Description</t>
  </si>
  <si>
    <t>STT
No</t>
  </si>
  <si>
    <t>4047</t>
  </si>
  <si>
    <t>Tổng giá trị danh mục   
Total value of portfolio</t>
  </si>
  <si>
    <t>VII</t>
  </si>
  <si>
    <t>4046</t>
  </si>
  <si>
    <t>Tổng  
Total</t>
  </si>
  <si>
    <t>4045</t>
  </si>
  <si>
    <t>Công cụ chuyển nhượng…  
Transferable instruments…</t>
  </si>
  <si>
    <t>3</t>
  </si>
  <si>
    <t>4044.4</t>
  </si>
  <si>
    <t>TPBANKCD_170622_7M</t>
  </si>
  <si>
    <t>2.4</t>
  </si>
  <si>
    <t>4044.3</t>
  </si>
  <si>
    <t>CDMB-16.2021.02-CN16</t>
  </si>
  <si>
    <t>2.3</t>
  </si>
  <si>
    <t>4044.2</t>
  </si>
  <si>
    <t>25/2022/HDMB/VCMFI</t>
  </si>
  <si>
    <t>2.2</t>
  </si>
  <si>
    <t>4044.1</t>
  </si>
  <si>
    <t>24/2022/HDMB/VCMFI</t>
  </si>
  <si>
    <t>2.1</t>
  </si>
  <si>
    <t>4044</t>
  </si>
  <si>
    <t>Chứng chỉ tiền gửi   
Certificates of deposit</t>
  </si>
  <si>
    <t>2</t>
  </si>
  <si>
    <t>4043.3</t>
  </si>
  <si>
    <t>Tiền gửi có kỳ hạn trên 3 tháng  
Term deposit greater than 3 months</t>
  </si>
  <si>
    <t>4043.2</t>
  </si>
  <si>
    <t>Các khoản tương đương tiền  
Cash Equivalents</t>
  </si>
  <si>
    <t>4043.1</t>
  </si>
  <si>
    <t>Tiền gửi ngân hàng  
Cash at Bank</t>
  </si>
  <si>
    <t>4043</t>
  </si>
  <si>
    <t>Tiền gửi Ngân Hàng  
Cash at Bank</t>
  </si>
  <si>
    <t>1</t>
  </si>
  <si>
    <t>4042</t>
  </si>
  <si>
    <t>Tiền  
Cash</t>
  </si>
  <si>
    <t>4041</t>
  </si>
  <si>
    <t>4040.7</t>
  </si>
  <si>
    <t>Tài sản khác  
Other investments</t>
  </si>
  <si>
    <t>7</t>
  </si>
  <si>
    <t>4040.6</t>
  </si>
  <si>
    <t>Phải thu khác  
Other receivables</t>
  </si>
  <si>
    <t>6</t>
  </si>
  <si>
    <t>4040.5</t>
  </si>
  <si>
    <t>Phải thu cho khoản cổ phiếu hạn chế chờ mua  Receivable from AP/Investors on securities on hold</t>
  </si>
  <si>
    <t>5</t>
  </si>
  <si>
    <t>4040.4</t>
  </si>
  <si>
    <t>Tiền bán chứng khoán chờ thu (kê chi tiết)  Receivables from investments sold but not yet settle</t>
  </si>
  <si>
    <t>4</t>
  </si>
  <si>
    <t>4040.3</t>
  </si>
  <si>
    <t>Lãi tiền gửi được nhận  
Interest receivables from deposits</t>
  </si>
  <si>
    <t>4040.2</t>
  </si>
  <si>
    <t>Lãi trái phiếu được nhận  
Bond coupon receivables</t>
  </si>
  <si>
    <t>4040.1</t>
  </si>
  <si>
    <t>Cổ tức được nhận  
Dividend receivables</t>
  </si>
  <si>
    <t>4040</t>
  </si>
  <si>
    <t>Các tài sản khác   
Other assets</t>
  </si>
  <si>
    <t>4039</t>
  </si>
  <si>
    <t>Tổng các loại chứng khoán  
Total investment</t>
  </si>
  <si>
    <t>4038</t>
  </si>
  <si>
    <t>4037.2</t>
  </si>
  <si>
    <t>Chi tiết loại hợp đồng phái sinh(*)  
Index future contracts</t>
  </si>
  <si>
    <t>4037.1</t>
  </si>
  <si>
    <t>Quyền mua chứng khoán  
Investments - Rights</t>
  </si>
  <si>
    <t>4037</t>
  </si>
  <si>
    <t>Các loại chứng khoán khác  
Other sercurities</t>
  </si>
  <si>
    <t>4036</t>
  </si>
  <si>
    <t>Tổng</t>
  </si>
  <si>
    <t>4035.2.5</t>
  </si>
  <si>
    <t>SBT121002</t>
  </si>
  <si>
    <t>2.5</t>
  </si>
  <si>
    <t>4035.2.4</t>
  </si>
  <si>
    <t>MSN121015</t>
  </si>
  <si>
    <t>4035.2.3</t>
  </si>
  <si>
    <t>MSN12005</t>
  </si>
  <si>
    <t>4035.2.2</t>
  </si>
  <si>
    <t>MSN120007</t>
  </si>
  <si>
    <t>4035.2.1</t>
  </si>
  <si>
    <t>CTG121030</t>
  </si>
  <si>
    <t>4035.2</t>
  </si>
  <si>
    <t>Trái phiếu niêm yết
Listed Bonds</t>
  </si>
  <si>
    <t>4035.1.1</t>
  </si>
  <si>
    <t>PDRH2123002</t>
  </si>
  <si>
    <t>1.1</t>
  </si>
  <si>
    <t>4035.1</t>
  </si>
  <si>
    <t>4035</t>
  </si>
  <si>
    <t>Trái phiếu  
Bonds</t>
  </si>
  <si>
    <t>4034</t>
  </si>
  <si>
    <t>Tổng các loại cổ phiếu  
Total shares</t>
  </si>
  <si>
    <t>4033</t>
  </si>
  <si>
    <t>4032</t>
  </si>
  <si>
    <t>Cổ phiếu không niêm yết  
Unlisted shares</t>
  </si>
  <si>
    <t>4031</t>
  </si>
  <si>
    <t>4030</t>
  </si>
  <si>
    <t>Cổ phiếu niêm yết  
Listed shares</t>
  </si>
  <si>
    <t>Tỷ lệ %/Tổng giá trị tài sản của quỹ
%/Total asset value of the Fund</t>
  </si>
  <si>
    <t>Tổng giá trị
Total value</t>
  </si>
  <si>
    <t>Giá thị trường hoặc giá trị hợp lý tại ngày báo cáo
Market price</t>
  </si>
  <si>
    <t>Số lượng
Quantity</t>
  </si>
  <si>
    <t>Mã chỉ tiêu
Code</t>
  </si>
  <si>
    <t>Loại tài sản
Asset types</t>
  </si>
  <si>
    <t>60</t>
  </si>
  <si>
    <t>VI. Thay đổi Tiền và các khoản tương đương tiền trong kỳ
Changes in cash and cash equivalents in the period</t>
  </si>
  <si>
    <t>59</t>
  </si>
  <si>
    <t>- Tiền gửi phong tỏa
Frozen Account</t>
  </si>
  <si>
    <t>58</t>
  </si>
  <si>
    <t>- Tiền gửi của nhà đầu tư về mua bán chứng chỉ quỹ
Cash at bank for Fund's subscription and redemption</t>
  </si>
  <si>
    <t>57.3</t>
  </si>
  <si>
    <t>57.2</t>
  </si>
  <si>
    <t>Tiền gửi có kỳ hạn dưới ba (03) tháng
Deposits with term under three (03) months</t>
  </si>
  <si>
    <t>57.1</t>
  </si>
  <si>
    <t>Tiền gửi không kỳ hạn
Demand deposit</t>
  </si>
  <si>
    <t>57</t>
  </si>
  <si>
    <t>-Tiền gửi ngân hàng và tương đương tiền cho hoạt động của Quỹ 
Cash at bank and cash equivalent for Fund's operation</t>
  </si>
  <si>
    <t>56</t>
  </si>
  <si>
    <t>Tiền gửi ngân hàng cuối kỳ: 
Cash at bank of the end of period:</t>
  </si>
  <si>
    <t>55</t>
  </si>
  <si>
    <t>V. Tiền và các khoản tương đương tiền cuối kỳ 
Cash and cash equivalents at the end of period</t>
  </si>
  <si>
    <t>54</t>
  </si>
  <si>
    <t>53</t>
  </si>
  <si>
    <t>- Tiền gửi của nhà đầu tư về mua bán chứng chỉ quỹ
Cash at bank for Fund's subscription/redemption</t>
  </si>
  <si>
    <t>52.3</t>
  </si>
  <si>
    <t>52.2</t>
  </si>
  <si>
    <t>52.1</t>
  </si>
  <si>
    <t>52</t>
  </si>
  <si>
    <t>51</t>
  </si>
  <si>
    <t>50</t>
  </si>
  <si>
    <t>IV. Tiền và các khoản tương đương tiền đầu kỳ 
Cash and cash equivalents at the beginning of period</t>
  </si>
  <si>
    <t>III. Tăng/giảm tiền thuần trong kỳ 
Net Increase/Decrease in cash and cash equivalent for the period</t>
  </si>
  <si>
    <t>Lưu chuyển tiền thuần từ hoạt động tài chính
Net cash outflows from financing activities</t>
  </si>
  <si>
    <t>35</t>
  </si>
  <si>
    <t>5. Tiền chi trả cổ tức, tiền lãi cho Nhà đầu tư
Payment of Cash Dividend for Investors</t>
  </si>
  <si>
    <t>34</t>
  </si>
  <si>
    <t>4.Tiền chi trả nợ gốc vay
Payment of Principal borrowings</t>
  </si>
  <si>
    <t>33</t>
  </si>
  <si>
    <t>3. Tiền vay gốc
Principal of borrowings</t>
  </si>
  <si>
    <t>2. Tiền chi mua lại Chứng chỉ quỹ mở
Payments for redemptions</t>
  </si>
  <si>
    <t>1. Tiền thu từ phát hành Chứng chỉ quỹ mở 
Receipts from subscriptions</t>
  </si>
  <si>
    <t>II. Lưu chuyển tiền từ hoạt động tài chính 
Cash flow from financing activities</t>
  </si>
  <si>
    <t>19</t>
  </si>
  <si>
    <t>Lưu chuyển tiền thuần từ hoạt động đầu tư
Net Cash flow from Investing activities</t>
  </si>
  <si>
    <t>18</t>
  </si>
  <si>
    <t>(+) Tăng, (-) giảm Thuế Thu nhập doanh nghiệp đã nộp
Increase, (Decrease) in Corporate Income Tax paid</t>
  </si>
  <si>
    <t>17</t>
  </si>
  <si>
    <t>(+) Tăng, (-) giảm Phải trả dịch vụ quản lý Quỹ mở
Increase, (Decrease) in Fund management related service expense payable</t>
  </si>
  <si>
    <t>16</t>
  </si>
  <si>
    <t>(+) Tăng, (-) giảm phải trả, phải nộp khác
Increase, (Decrease) in other payables</t>
  </si>
  <si>
    <t>(+) Tăng, (-) giảm phải trả cho Nhà đầu tư về mua lại Chứng chỉ quỹ
Increase, (Decrease) in Redemption payable</t>
  </si>
  <si>
    <t>(+) Tăng, (-) giảm phải trả cho Nhà đầu tư về mua Chứng chỉ quỹ
Increase, (Decrease) in Subscription payable</t>
  </si>
  <si>
    <t>(+) Tăng, (-) giảm Thuế và các khoản phải nộp Nhà nước
Increase, (Decrease) in Tax payables and obligations to the State Budget</t>
  </si>
  <si>
    <t>(+) Tăng, (-) giảm phải trả thu nhập cho Nhà đầu tư
Increase, (Decrease) in profit distribution payables to investors</t>
  </si>
  <si>
    <t>(+) Tăng, (-) giảm phải trả các Đại lý phân phối Chứng chỉ quỹ
(Decrease)/increase in subscription and redemption fee payable to distributors and Fund Management Company</t>
  </si>
  <si>
    <t>(+) Tăng, (-) giảm phải trả cho người bán
(Decrease), Increase in payables for securities purchased but not yet settled</t>
  </si>
  <si>
    <t>(+) Tăng, (-) giảm vay ngắn hạn
Increase, (Decrease) in Short-term Loans</t>
  </si>
  <si>
    <t>(-) Tăng, (+) giảm các khoản phải thu khác
(Increase), Decrease in other receivables</t>
  </si>
  <si>
    <t>(-) Tăng, (+) giảm dự thu phải thu tiền lãi các khoản đầu tư
(Increase), Decrease in dividend and interest receivables</t>
  </si>
  <si>
    <t>(-) Tăng, (+) giảm phải thu bán chứng khoán đầu tư
(Increase), Decrease in Receivables from investments sold but not yet settled</t>
  </si>
  <si>
    <t>(-) Tăng, (+) giảm các khoản đầu tư
(Increase), Decrease in investments</t>
  </si>
  <si>
    <t>3. Lợi nhuận từ hoạt động đầu tư trước thay đổi vốn lưu động
Profit from investing activities before changes in working capital</t>
  </si>
  <si>
    <t>(+)  Chi phí trích trước
Increase of Accrued Expenses</t>
  </si>
  <si>
    <t>(Lãi)/ Lỗ chênh lệch đánh giá lại các khoản đầu tư chưa thực hiện
Unrealised gain/loss from revaluation of investments</t>
  </si>
  <si>
    <t>(Lãi)/ Lỗ chênh lệch tỷ giá hối đoái
Unrealiased Gain or (Loss) from FX valuation</t>
  </si>
  <si>
    <t>(- Lãi) hoặc (+ lỗ) chênh lệch tỷ giá hối đoái chưa thực hiện.
Unreliased (Gain) or Loss from FX valuation/Investment revaluation</t>
  </si>
  <si>
    <t>2. Điều chỉnh cho các khoản tăng giá trị tài sản ròng từ các hoạt động đầu tư
Adjustment for NAV increase from investing activities</t>
  </si>
  <si>
    <t>1. Lợi nhuận trước Thuế Thu nhập doanh nghiệp
Profit before income tax</t>
  </si>
  <si>
    <t>I. Lưu chuyển tiền từ hoạt động đầu tư
Cash flow from investing activities</t>
  </si>
  <si>
    <t>Chỉ tiêu
Indicator</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</si>
  <si>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</si>
  <si>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</si>
  <si>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</si>
  <si>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</si>
  <si>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</si>
  <si>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</si>
  <si>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</si>
  <si>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</si>
  <si>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</si>
  <si>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</si>
  <si>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</si>
  <si>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</si>
  <si>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</si>
  <si>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</si>
  <si>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</si>
  <si>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</si>
  <si>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</si>
  <si>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</si>
  <si>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</si>
  <si>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</si>
  <si>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</si>
  <si>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</si>
  <si>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</si>
  <si>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</si>
  <si>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</si>
  <si>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</si>
  <si>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</si>
  <si>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</si>
  <si>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</si>
  <si>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</si>
  <si>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</si>
  <si>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</si>
  <si>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</si>
  <si>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</si>
  <si>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</si>
  <si>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</si>
  <si>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</si>
  <si>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</si>
  <si>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</si>
  <si>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</si>
  <si>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</si>
  <si>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</si>
  <si>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</si>
  <si>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</si>
  <si>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</si>
  <si>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</si>
  <si>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</si>
  <si>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</si>
  <si>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</si>
  <si>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</si>
  <si>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</si>
  <si>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</si>
  <si>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</si>
  <si>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</si>
  <si>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</si>
  <si>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</si>
  <si>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</si>
  <si>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</si>
  <si>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</si>
  <si>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</si>
  <si>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</si>
  <si>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</si>
  <si>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</si>
  <si>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</si>
  <si>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</si>
  <si>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</si>
  <si>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</si>
  <si>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</si>
  <si>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</si>
  <si>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</si>
  <si>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</si>
  <si>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</si>
  <si>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</si>
  <si>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</si>
  <si>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</si>
  <si>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</si>
  <si>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</si>
  <si>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2214</t>
  </si>
  <si>
    <t>Tiền phải thanh toán mua chứng khoán  
Securities Trading Payables</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</si>
  <si>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</si>
  <si>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</si>
  <si>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</si>
  <si>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</si>
  <si>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</si>
  <si>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</si>
  <si>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</si>
  <si>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</si>
  <si>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</si>
  <si>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</si>
  <si>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</si>
  <si>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</si>
  <si>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</si>
  <si>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</si>
  <si>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</si>
  <si>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</si>
  <si>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</si>
  <si>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</si>
  <si>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</si>
  <si>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</si>
  <si>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</si>
  <si>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</si>
  <si>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</si>
  <si>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</si>
  <si>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</si>
  <si>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</si>
  <si>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</si>
  <si>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</si>
  <si>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</si>
  <si>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</si>
  <si>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</si>
  <si>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</si>
  <si>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</si>
  <si>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</si>
  <si>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</si>
  <si>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</si>
  <si>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</si>
  <si>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</si>
  <si>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</si>
  <si>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</si>
  <si>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</si>
  <si>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</si>
  <si>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</si>
  <si>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</si>
  <si>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</si>
  <si>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</si>
  <si>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</si>
  <si>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</si>
  <si>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</si>
  <si>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</si>
  <si>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</si>
  <si>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</si>
  <si>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</si>
  <si>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</si>
  <si>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</si>
  <si>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</si>
  <si>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</si>
  <si>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</si>
  <si>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</si>
  <si>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</si>
  <si>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</si>
  <si>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</si>
  <si>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</si>
  <si>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</si>
  <si>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</si>
  <si>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</si>
  <si>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</si>
  <si>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</si>
  <si>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</si>
  <si>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</si>
  <si>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</si>
  <si>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</si>
  <si>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
%/against last year</t>
  </si>
  <si>
    <t>Tại ngày 31 tháng 12  năm 2021 (*)
As at 31 Dec 2021</t>
  </si>
  <si>
    <t>Tại ngày 31 tháng 12  năm 2022 
As at 31 Dec 2022</t>
  </si>
  <si>
    <t>2243</t>
  </si>
  <si>
    <t>Giá trị tài sản ròng cuối kỳ
Net Asset Value at the end of period</t>
  </si>
  <si>
    <t>VIII</t>
  </si>
  <si>
    <t>2242.3</t>
  </si>
  <si>
    <t>Thay đổi GTTSR do mua lại Chứng chỉ Quỹ
Change of Net Asset Value due to redemption during the period</t>
  </si>
  <si>
    <t>2242.2</t>
  </si>
  <si>
    <t>Thay đổi GTTSR do phát hành thêm Chứng chỉ Quỹ
Change of Net Asset Value due to subscription during the period</t>
  </si>
  <si>
    <t>2242.1</t>
  </si>
  <si>
    <t>Thay đổi giá trị tài sản ròng của Quỹ do việc phân phối thu nhập của Quỹ cho các nhà đầu tư trong kỳ
Change of Net Asset Value due to profit distribution to investors during the period</t>
  </si>
  <si>
    <t>2242</t>
  </si>
  <si>
    <t>Thay đổi giá trị tài sản ròng của Quỹ liên quan tới nhà đầu tư trong kỳ
Change of Net Asset Value related to investors during the period</t>
  </si>
  <si>
    <t>2241</t>
  </si>
  <si>
    <t>Thay đổi giá trị tài sản ròng của Quỹ do các hoạt động liên quan đến đầu tư của Quỹ trong kỳ
Change of Net Asset Value due to investment related activities during the period</t>
  </si>
  <si>
    <t>2240</t>
  </si>
  <si>
    <t>Trong đó:
In which:</t>
  </si>
  <si>
    <t>2239</t>
  </si>
  <si>
    <t>Thay đổi giá trị tài sản ròng của Quỹ trong kỳ
Change of Net Asset Value of the Fund during the period</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</si>
  <si>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</si>
  <si>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</si>
  <si>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</si>
  <si>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</si>
  <si>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</si>
  <si>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</si>
  <si>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</si>
  <si>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</si>
  <si>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</si>
  <si>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</si>
  <si>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2233</t>
  </si>
  <si>
    <t>Thu nhập ròng từ hoạt động đầu tư ( = I - II)
Net Income from Investment Activities ( = I - 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</si>
  <si>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</si>
  <si>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</si>
  <si>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</si>
  <si>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</si>
  <si>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</si>
  <si>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</si>
  <si>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</si>
  <si>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</si>
  <si>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</si>
  <si>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</si>
  <si>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</si>
  <si>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</si>
  <si>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</si>
  <si>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</si>
  <si>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</si>
  <si>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</si>
  <si>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</si>
  <si>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</si>
  <si>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</si>
  <si>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</si>
  <si>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</si>
  <si>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</si>
  <si>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</si>
  <si>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</si>
  <si>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</si>
  <si>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</si>
  <si>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</si>
  <si>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</si>
  <si>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</si>
  <si>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</si>
  <si>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</si>
  <si>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</si>
  <si>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</si>
  <si>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</si>
  <si>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</si>
  <si>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</si>
  <si>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</si>
  <si>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</si>
  <si>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</si>
  <si>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</si>
  <si>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</si>
  <si>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</si>
  <si>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</si>
  <si>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</si>
  <si>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</si>
  <si>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2228</t>
  </si>
  <si>
    <t>Chi phí kiểm toán trả cho tổ chức kiểm toán
Audit fee</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</si>
  <si>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</si>
  <si>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</si>
  <si>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</si>
  <si>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</si>
  <si>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</si>
  <si>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</si>
  <si>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</si>
  <si>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</si>
  <si>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</si>
  <si>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</si>
  <si>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</si>
  <si>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</si>
  <si>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</si>
  <si>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</si>
  <si>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</si>
  <si>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</si>
  <si>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</si>
  <si>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</si>
  <si>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</si>
  <si>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</si>
  <si>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</si>
  <si>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</si>
  <si>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</si>
  <si>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</si>
  <si>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</si>
  <si>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</si>
  <si>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</si>
  <si>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</si>
  <si>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</si>
  <si>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</si>
  <si>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</si>
  <si>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</si>
  <si>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</si>
  <si>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</si>
  <si>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</si>
  <si>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</si>
  <si>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</si>
  <si>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</si>
  <si>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</si>
  <si>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</si>
  <si>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</si>
  <si>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</si>
  <si>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</si>
  <si>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</si>
  <si>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</si>
  <si>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</si>
  <si>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 xml:space="preserve">Năm 2021 (*)
Year 2021 </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</si>
  <si>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</si>
  <si>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</si>
  <si>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</si>
  <si>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</si>
  <si>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</si>
  <si>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</si>
  <si>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</si>
  <si>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</si>
  <si>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</si>
  <si>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</si>
  <si>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</si>
  <si>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</si>
  <si>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</si>
  <si>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2260.4</t>
  </si>
  <si>
    <t>2260.3</t>
  </si>
  <si>
    <t>2260.2</t>
  </si>
  <si>
    <t>2260.1</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</si>
  <si>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</si>
  <si>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</si>
  <si>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</si>
  <si>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</si>
  <si>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</si>
  <si>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</si>
  <si>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</si>
  <si>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</si>
  <si>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</si>
  <si>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</si>
  <si>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</si>
  <si>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</si>
  <si>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</si>
  <si>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</si>
  <si>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</si>
  <si>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</si>
  <si>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</si>
  <si>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</si>
  <si>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</si>
  <si>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</si>
  <si>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</si>
  <si>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</si>
  <si>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</si>
  <si>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</si>
  <si>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</si>
  <si>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</si>
  <si>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</si>
  <si>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</si>
  <si>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</si>
  <si>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</si>
  <si>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</si>
  <si>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</si>
  <si>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</si>
  <si>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</si>
  <si>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</si>
  <si>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</si>
  <si>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</si>
  <si>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</si>
  <si>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</si>
  <si>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</si>
  <si>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2251.2.5</t>
  </si>
  <si>
    <t>2251.2.4</t>
  </si>
  <si>
    <t>2251.2.3</t>
  </si>
  <si>
    <t>2251.2.2</t>
  </si>
  <si>
    <t>2251.2.1</t>
  </si>
  <si>
    <t>2251.2</t>
  </si>
  <si>
    <t>Trái phiếu niêm yết
Listed bonds</t>
  </si>
  <si>
    <t>2251.1.1</t>
  </si>
  <si>
    <t>2251.1</t>
  </si>
  <si>
    <t>Trái phiếu chưa niêm yết
Unlisted bonds</t>
  </si>
  <si>
    <t>2251</t>
  </si>
  <si>
    <t>2250</t>
  </si>
  <si>
    <t>Tổng các loại cổ phiếu    
Total shares</t>
  </si>
  <si>
    <t>2249</t>
  </si>
  <si>
    <t>2248</t>
  </si>
  <si>
    <t>Cổ phiếu không niêm yết    
Unlisted shares</t>
  </si>
  <si>
    <t>2247</t>
  </si>
  <si>
    <t>2246</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</si>
  <si>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</si>
  <si>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</si>
  <si>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</si>
  <si>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</si>
  <si>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</si>
  <si>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</si>
  <si>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</si>
  <si>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</si>
  <si>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</si>
  <si>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</si>
  <si>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</si>
  <si>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</si>
  <si>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</si>
  <si>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</si>
  <si>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</si>
  <si>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</si>
  <si>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</si>
  <si>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</si>
  <si>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</si>
  <si>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</si>
  <si>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</si>
  <si>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</si>
  <si>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</si>
  <si>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</si>
  <si>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</si>
  <si>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</si>
  <si>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</si>
  <si>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</si>
  <si>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</si>
  <si>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</si>
  <si>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</si>
  <si>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</si>
  <si>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</si>
  <si>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</si>
  <si>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</si>
  <si>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</si>
  <si>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</si>
  <si>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</si>
  <si>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</si>
  <si>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</si>
  <si>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</si>
  <si>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</si>
  <si>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</si>
  <si>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</si>
  <si>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</si>
  <si>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</si>
  <si>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</si>
  <si>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</si>
  <si>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</si>
  <si>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</si>
  <si>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</si>
  <si>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</si>
  <si>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</si>
  <si>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</si>
  <si>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TT
No.</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</si>
  <si>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</si>
  <si>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CÁC CHỈ TIÊU VỀ HIỆU QUẢ HOẠT ĐỘNG (**)
INVESTMENT PERFORMANCE INDICATORS</t>
  </si>
  <si>
    <t>CÔNG TY CỔ PHẦN QUẢN LÝ QUỸ ĐẦU TƯ CHỨNG KHOÁN BẢN VIỆT</t>
  </si>
  <si>
    <t>NGÂN HÀNG TMCP NGOẠI THƯƠNG VIỆT NAM</t>
  </si>
  <si>
    <t>Authorised Representative of Fund Management Company</t>
  </si>
  <si>
    <t>Authorised Representative of Supervisory Bank</t>
  </si>
  <si>
    <t>Đại diện có thẩm quyền của Công ty Quản lý Quỹ</t>
  </si>
  <si>
    <t>Đại diện có thẩm quyền của Ngân hàng Giám sát</t>
  </si>
  <si>
    <t>Tổng cộng:</t>
  </si>
  <si>
    <t>Công ty Cổ phần Chứng khoán Kỹ Thương</t>
  </si>
  <si>
    <t>Công ty TNHH Chứng khoán NH Việt Nam</t>
  </si>
  <si>
    <t>(8)</t>
  </si>
  <si>
    <t>(7)</t>
  </si>
  <si>
    <t>(6)=(4)/(5)(%)</t>
  </si>
  <si>
    <t>(5)</t>
  </si>
  <si>
    <t>(4)</t>
  </si>
  <si>
    <t>(3)</t>
  </si>
  <si>
    <t>(2)</t>
  </si>
  <si>
    <t>(1)</t>
  </si>
  <si>
    <t>Tỷ lệ giao dịch của quỹ qua công ty chứng khoán trong kỳ báo cáo</t>
  </si>
  <si>
    <t>Tổng giá trị giao dịch trong kỳ báo cáo của quỹ</t>
  </si>
  <si>
    <t>Giá trị giao dịch trong kỳ báo cáo của quỹ</t>
  </si>
  <si>
    <t>Phí giao dịch bình quân trên thị trường</t>
  </si>
  <si>
    <t>Phí giao dịch bình quân</t>
  </si>
  <si>
    <t>Tỷ lệ giao dịch của quỹ qua từng công ty chứng khoán</t>
  </si>
  <si>
    <t>Quan hệ với công ty quản lý quỹ</t>
  </si>
  <si>
    <t>Tên (mã) các Công ty chứng khoán (có giá trị giao dịch vượt quá 5% tổng giá trị giao dịch trong năm)</t>
  </si>
  <si>
    <t>Đơn vị tính/Currency: VND</t>
  </si>
  <si>
    <t>Reporting date:</t>
  </si>
  <si>
    <t>Ngân hàng Giám sát:</t>
  </si>
  <si>
    <t>VI. THỐNG KÊ GIÁ DỊCH VỤ GIAO DỊCH/DETAILS OF TRANSACTION FEES</t>
  </si>
  <si>
    <t>A. BÁO CÁO CHUNG VỀ HOẠT ĐỘNG ĐẦU TƯ CỦA QUỸ/GENERAL INFORMATION ON FUND'S INVESTMENT ACTIVITIES</t>
  </si>
  <si>
    <t>BÁO CÁO VỀ HOẠT ĐỘNG ĐẦU TƯ
REPORT ON INVESTMENT ACTIVITIES</t>
  </si>
  <si>
    <t>(Ban hành kèm theo Thông tư số 98/2020/TT-BTC ngày 16 tháng 11  năm 2020 của Bộ trưởng Bộ Tài chính)
(Issued in association with Circular 98/2020/TT-BTC dated 16 Nov 2020 by Ministry of Finance)</t>
  </si>
  <si>
    <t xml:space="preserve">Fund name:
</t>
  </si>
  <si>
    <t xml:space="preserve">Fund Management Company:
</t>
  </si>
  <si>
    <t xml:space="preserve">Supervising bank:
</t>
  </si>
  <si>
    <t xml:space="preserve"> </t>
  </si>
  <si>
    <t xml:space="preserve">(Ban hành kèm theo Thông tư số 98/2020/TT-BTC ngày 16 tháng 11 năm 2020 của Bộ trưởng Bộ Tài chính)
(Issued in association with Circular 98/2020/TT-BTC  on 16 November 2020 of Ministry of Finance)
</t>
  </si>
  <si>
    <t>Ngân hàng TMCP Ngoại thương Việt Nam</t>
  </si>
  <si>
    <t xml:space="preserve">Supervising bank: </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</si>
  <si>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</si>
  <si>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</si>
  <si>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</si>
  <si>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</si>
  <si>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</si>
  <si>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</si>
  <si>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</si>
  <si>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</si>
  <si>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</si>
  <si>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</si>
  <si>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</si>
  <si>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</si>
  <si>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</si>
  <si>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</si>
  <si>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</si>
  <si>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</si>
  <si>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</si>
  <si>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</si>
  <si>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</si>
  <si>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</si>
  <si>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</si>
  <si>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</si>
  <si>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</si>
  <si>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</si>
  <si>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</si>
  <si>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</si>
  <si>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</si>
  <si>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</si>
  <si>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</si>
  <si>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</si>
  <si>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</si>
  <si>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</si>
  <si>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</si>
  <si>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</si>
  <si>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</si>
  <si>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</si>
  <si>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</si>
  <si>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</si>
  <si>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</si>
  <si>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</si>
  <si>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</si>
  <si>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</si>
  <si>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</si>
  <si>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</si>
  <si>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</si>
  <si>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</si>
  <si>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</si>
  <si>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</si>
  <si>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</si>
  <si>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</si>
  <si>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</si>
  <si>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</si>
  <si>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</si>
  <si>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</si>
  <si>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</si>
  <si>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</si>
  <si>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</si>
  <si>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</si>
  <si>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</si>
  <si>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</si>
  <si>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</si>
  <si>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</si>
  <si>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</si>
  <si>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</si>
  <si>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</si>
  <si>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</si>
  <si>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</si>
  <si>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</si>
  <si>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</si>
  <si>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</si>
  <si>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</si>
  <si>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</si>
  <si>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</si>
  <si>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</si>
  <si>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</si>
  <si>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</si>
  <si>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</si>
  <si>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</si>
  <si>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</si>
  <si>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</si>
  <si>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</si>
  <si>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</si>
  <si>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</si>
  <si>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</si>
  <si>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</si>
  <si>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</si>
  <si>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</si>
  <si>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</si>
  <si>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</si>
  <si>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</si>
  <si>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</si>
  <si>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</si>
  <si>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</si>
  <si>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</si>
  <si>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</si>
  <si>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</si>
  <si>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Trái phiếu Chính phủ</t>
  </si>
  <si>
    <t>Cổ phiếu niêm yết</t>
  </si>
  <si>
    <t>Trái phiếu niêm yết</t>
  </si>
  <si>
    <t>Chứng chỉ quỹ niêm yết</t>
  </si>
  <si>
    <t>Các loại tài sản khác</t>
  </si>
  <si>
    <t>Tổng giá trị danh mục</t>
  </si>
  <si>
    <t>13/02/2023</t>
  </si>
  <si>
    <t>13 Feb 2023</t>
  </si>
  <si>
    <t>IX</t>
  </si>
  <si>
    <t>Lợi nhuận bình quân năm (chỉ áp dụng đối với báo cáo năm)  
Average annual profit (only applicable to annual report)</t>
  </si>
  <si>
    <t>2244</t>
  </si>
  <si>
    <t>Tỷ suất lợi nhuận bình quân năm (chí áp dụng đối với báo cáo năm)  
Average annual rate of return (only applicable to annual report)</t>
  </si>
  <si>
    <t>2245</t>
  </si>
  <si>
    <t xml:space="preserve">Phụ lục XXVI. Mẫu báo cáo về hoạt động của quỹ
Appendix XXVI. Report on Fund's Activities
</t>
  </si>
  <si>
    <t>Tiền gửi ngân hàng tại ngày thành lập: 
Cash at bank of the establishment date:</t>
  </si>
  <si>
    <t>Giá trị tài sản ròng của Quỹ mở (NAV) tại ngày thành lập
Net Asset Value (NAV) at the establishment date</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</si>
</sst>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0.00;\(#,##0.00\);"/>
    <numFmt numFmtId="165" formatCode="#,##0;\(#,##0\);"/>
    <numFmt numFmtId="166" formatCode="dd/mm/yyyy"/>
    <numFmt numFmtId="167" formatCode="#,##0.00%"/>
    <numFmt numFmtId="168" formatCode="#,##0.000%"/>
    <numFmt numFmtId="169" formatCode="dd/mm/yyyy;@"/>
    <numFmt numFmtId="170" formatCode="_-* #,##0\ _₫_-;\-* #,##0\ _₫_-;_-* &quot;-&quot;\ _₫_-;_-@_-"/>
    <numFmt numFmtId="171" formatCode="_-* #,##0.00&quot; &quot;_₫_-;\-* #,##0.00&quot; &quot;_₫_-;_-* &quot;-&quot;??&quot; &quot;_₫_-;_-@_-"/>
    <numFmt numFmtId="172" formatCode="_(* #,##0_);_(* \(#,##0\);_(* &quot;-&quot;??_);_(@_)"/>
    <numFmt numFmtId="173" formatCode="dd&quot; &quot;mmm&quot; &quot;yyyy"/>
  </numFmts>
  <fonts count="48" x14ac:knownFonts="1">
    <font>
      <sz val="11"/>
      <color indexed="8"/>
      <name val="Calibri"/>
      <family val="2"/>
      <scheme val="minor"/>
    </font>
    <font>
      <sz val="11"/>
      <color theme="1"/>
      <name val="Calibri"/>
      <family val="2"/>
      <scheme val="minor"/>
    </font>
    <font>
      <sz val="10"/>
      <color indexed="8"/>
      <name val="Times New Roman"/>
      <family val="2"/>
    </font>
    <font>
      <b/>
      <sz val="10"/>
      <color indexed="8"/>
      <name val="Times New Roman"/>
      <family val="2"/>
    </font>
    <font>
      <sz val="9.75"/>
      <color indexed="8"/>
      <name val="Times New Roman"/>
      <family val="2"/>
    </font>
    <font>
      <b/>
      <sz val="9.75"/>
      <color indexed="8"/>
      <name val="Times New Roman"/>
      <family val="2"/>
    </font>
    <font>
      <i/>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9"/>
      <color indexed="8"/>
      <name val="Times New Roman"/>
      <family val="2"/>
    </font>
    <font>
      <b/>
      <sz val="11.5"/>
      <color indexed="8"/>
      <name val="Times New Roman"/>
      <family val="2"/>
    </font>
    <font>
      <i/>
      <sz val="8"/>
      <color indexed="8"/>
      <name val="Times New Roman"/>
      <family val="2"/>
    </font>
    <font>
      <i/>
      <sz val="8"/>
      <color indexed="8"/>
      <name val="Tahoma"/>
      <family val="2"/>
    </font>
    <font>
      <b/>
      <sz val="8"/>
      <color indexed="8"/>
      <name val="Times New Roman"/>
      <family val="2"/>
    </font>
    <font>
      <i/>
      <sz val="8.5"/>
      <color indexed="8"/>
      <name val="Times New Roman"/>
      <family val="2"/>
    </font>
    <font>
      <sz val="8"/>
      <color indexed="8"/>
      <name val="Tahoma"/>
      <family val="2"/>
    </font>
    <font>
      <b/>
      <sz val="8"/>
      <color indexed="8"/>
      <name val="Tahoma"/>
      <family val="2"/>
    </font>
    <font>
      <sz val="9.75"/>
      <color indexed="8"/>
      <name val="Times New Roman"/>
      <family val="1"/>
    </font>
    <font>
      <b/>
      <sz val="12"/>
      <color indexed="8"/>
      <name val="Times New Roman"/>
      <family val="2"/>
    </font>
    <font>
      <i/>
      <sz val="8.75"/>
      <color indexed="8"/>
      <name val="Times New Roman"/>
      <family val="2"/>
    </font>
    <font>
      <sz val="9.8000000000000007"/>
      <color rgb="FF000000"/>
      <name val="Times New Roman"/>
      <family val="1"/>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
      <sz val="11"/>
      <color indexed="8"/>
      <name val="Calibri"/>
      <family val="2"/>
      <scheme val="minor"/>
    </font>
    <font>
      <b/>
      <sz val="8.75"/>
      <color indexed="8"/>
      <name val="Times New Roman"/>
      <family val="1"/>
    </font>
  </fonts>
  <fills count="10">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rgb="FFFAFAD2"/>
        <bgColor indexed="64"/>
      </patternFill>
    </fill>
    <fill>
      <patternFill patternType="solid">
        <fgColor rgb="FFFFFFF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5">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64"/>
      </right>
      <top style="thin">
        <color indexed="8"/>
      </top>
      <bottom style="thin">
        <color indexed="64"/>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23" fillId="0" borderId="0"/>
    <xf numFmtId="0" fontId="1" fillId="0" borderId="0"/>
    <xf numFmtId="0" fontId="33" fillId="0" borderId="0">
      <alignment vertical="center"/>
    </xf>
    <xf numFmtId="171" fontId="23" fillId="0" borderId="0" quotePrefix="1" applyFont="0" applyFill="0" applyBorder="0" applyAlignment="0">
      <protection locked="0"/>
    </xf>
    <xf numFmtId="9" fontId="46" fillId="0" borderId="0" applyFont="0" applyFill="0" applyBorder="0" applyAlignment="0" applyProtection="0"/>
  </cellStyleXfs>
  <cellXfs count="350">
    <xf numFmtId="0" fontId="0" fillId="0" borderId="0" xfId="0" applyFont="1">
      <alignment vertical="center"/>
    </xf>
    <xf numFmtId="0" fontId="4" fillId="2" borderId="0" xfId="0" applyNumberFormat="1" applyFont="1" applyFill="1" applyBorder="1" applyAlignment="1" applyProtection="1">
      <alignment horizontal="left" vertical="top"/>
    </xf>
    <xf numFmtId="0" fontId="4"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left" vertical="top"/>
    </xf>
    <xf numFmtId="0" fontId="2" fillId="2" borderId="0" xfId="0" applyNumberFormat="1" applyFont="1" applyFill="1" applyBorder="1" applyAlignment="1" applyProtection="1">
      <alignment horizontal="left" vertical="top"/>
    </xf>
    <xf numFmtId="0" fontId="5" fillId="3" borderId="3" xfId="0" applyNumberFormat="1" applyFont="1" applyFill="1" applyBorder="1" applyAlignment="1" applyProtection="1">
      <alignment horizontal="center" vertical="center" wrapText="1"/>
    </xf>
    <xf numFmtId="0" fontId="5" fillId="3" borderId="5" xfId="0" applyNumberFormat="1" applyFont="1" applyFill="1" applyBorder="1" applyAlignment="1" applyProtection="1">
      <alignment horizontal="center" vertical="center" wrapText="1"/>
    </xf>
    <xf numFmtId="0" fontId="5" fillId="3" borderId="6"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left" vertical="top"/>
    </xf>
    <xf numFmtId="0" fontId="5" fillId="3" borderId="7" xfId="0" applyNumberFormat="1" applyFont="1" applyFill="1" applyBorder="1" applyAlignment="1" applyProtection="1">
      <alignment horizontal="center" vertical="center"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left" vertical="top" wrapText="1"/>
    </xf>
    <xf numFmtId="0" fontId="4" fillId="2" borderId="11" xfId="0" applyNumberFormat="1" applyFont="1" applyFill="1" applyBorder="1" applyAlignment="1" applyProtection="1">
      <alignment horizontal="left" vertical="top" wrapText="1"/>
    </xf>
    <xf numFmtId="0" fontId="5" fillId="2" borderId="12" xfId="0" applyNumberFormat="1" applyFont="1" applyFill="1" applyBorder="1" applyAlignment="1" applyProtection="1">
      <alignment horizontal="left" vertical="top" wrapText="1"/>
    </xf>
    <xf numFmtId="164" fontId="5" fillId="2" borderId="13" xfId="0" applyNumberFormat="1" applyFont="1" applyFill="1" applyBorder="1" applyAlignment="1" applyProtection="1">
      <alignment horizontal="right" vertical="top"/>
    </xf>
    <xf numFmtId="164" fontId="4" fillId="2" borderId="13" xfId="0" applyNumberFormat="1" applyFont="1" applyFill="1" applyBorder="1" applyAlignment="1" applyProtection="1">
      <alignment horizontal="right" vertical="top"/>
    </xf>
    <xf numFmtId="164" fontId="6" fillId="2" borderId="13" xfId="0" applyNumberFormat="1" applyFont="1" applyFill="1" applyBorder="1" applyAlignment="1" applyProtection="1">
      <alignment horizontal="right" vertical="top"/>
    </xf>
    <xf numFmtId="164" fontId="5" fillId="2" borderId="2" xfId="0" applyNumberFormat="1" applyFont="1" applyFill="1" applyBorder="1" applyAlignment="1" applyProtection="1">
      <alignment horizontal="right" vertical="top"/>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3" fillId="2" borderId="0" xfId="0" applyNumberFormat="1" applyFont="1" applyFill="1" applyBorder="1" applyAlignment="1" applyProtection="1">
      <alignment horizontal="center" vertical="center"/>
    </xf>
    <xf numFmtId="4" fontId="4" fillId="2" borderId="2" xfId="0" applyNumberFormat="1" applyFont="1" applyFill="1" applyBorder="1" applyAlignment="1" applyProtection="1">
      <alignment horizontal="right" vertical="top"/>
    </xf>
    <xf numFmtId="4" fontId="4" fillId="2" borderId="10" xfId="0" applyNumberFormat="1" applyFont="1" applyFill="1" applyBorder="1" applyAlignment="1" applyProtection="1">
      <alignment horizontal="right" vertical="top"/>
    </xf>
    <xf numFmtId="4" fontId="4" fillId="2" borderId="10" xfId="0" applyNumberFormat="1" applyFont="1" applyFill="1" applyBorder="1" applyAlignment="1" applyProtection="1">
      <alignment horizontal="center" vertical="top"/>
    </xf>
    <xf numFmtId="4" fontId="4" fillId="2" borderId="12" xfId="0" applyNumberFormat="1" applyFont="1" applyFill="1" applyBorder="1" applyAlignment="1" applyProtection="1">
      <alignment horizontal="left" vertical="top" wrapText="1"/>
    </xf>
    <xf numFmtId="165" fontId="4" fillId="2" borderId="13" xfId="0" applyNumberFormat="1" applyFont="1" applyFill="1" applyBorder="1" applyAlignment="1" applyProtection="1">
      <alignment horizontal="right" vertical="top"/>
    </xf>
    <xf numFmtId="165" fontId="4" fillId="2" borderId="9" xfId="0" applyNumberFormat="1" applyFont="1" applyFill="1" applyBorder="1" applyAlignment="1" applyProtection="1">
      <alignment horizontal="center" vertical="top"/>
    </xf>
    <xf numFmtId="165" fontId="4" fillId="2" borderId="11" xfId="0" applyNumberFormat="1" applyFont="1" applyFill="1" applyBorder="1" applyAlignment="1" applyProtection="1">
      <alignment horizontal="left" vertical="top" wrapText="1"/>
    </xf>
    <xf numFmtId="165" fontId="5" fillId="2" borderId="13" xfId="0" applyNumberFormat="1" applyFont="1" applyFill="1" applyBorder="1" applyAlignment="1" applyProtection="1">
      <alignment horizontal="right" vertical="top"/>
    </xf>
    <xf numFmtId="165" fontId="5" fillId="2" borderId="9" xfId="0" applyNumberFormat="1" applyFont="1" applyFill="1" applyBorder="1" applyAlignment="1" applyProtection="1">
      <alignment horizontal="center" vertical="top"/>
    </xf>
    <xf numFmtId="165" fontId="5" fillId="2" borderId="11" xfId="0" applyNumberFormat="1" applyFont="1" applyFill="1" applyBorder="1" applyAlignment="1" applyProtection="1">
      <alignment horizontal="left" vertical="top" wrapText="1"/>
    </xf>
    <xf numFmtId="4" fontId="5" fillId="2" borderId="13"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right" vertical="top"/>
    </xf>
    <xf numFmtId="4" fontId="5" fillId="2" borderId="9" xfId="0" applyNumberFormat="1" applyFont="1" applyFill="1" applyBorder="1" applyAlignment="1" applyProtection="1">
      <alignment horizontal="center" vertical="top"/>
    </xf>
    <xf numFmtId="4" fontId="5" fillId="2" borderId="11" xfId="0" applyNumberFormat="1" applyFont="1" applyFill="1" applyBorder="1" applyAlignment="1" applyProtection="1">
      <alignment horizontal="left" vertical="top" wrapText="1"/>
    </xf>
    <xf numFmtId="165" fontId="6" fillId="2" borderId="13" xfId="0" applyNumberFormat="1" applyFont="1" applyFill="1" applyBorder="1" applyAlignment="1" applyProtection="1">
      <alignment horizontal="right" vertical="top"/>
    </xf>
    <xf numFmtId="165" fontId="6" fillId="2" borderId="9" xfId="0" applyNumberFormat="1" applyFont="1" applyFill="1" applyBorder="1" applyAlignment="1" applyProtection="1">
      <alignment horizontal="center" vertical="top"/>
    </xf>
    <xf numFmtId="165" fontId="6" fillId="2" borderId="11" xfId="0" applyNumberFormat="1" applyFont="1" applyFill="1" applyBorder="1" applyAlignment="1" applyProtection="1">
      <alignment horizontal="left" vertical="top" wrapText="1"/>
    </xf>
    <xf numFmtId="0" fontId="9" fillId="3" borderId="8" xfId="0" applyNumberFormat="1" applyFont="1" applyFill="1" applyBorder="1" applyAlignment="1" applyProtection="1">
      <alignment horizontal="center" vertical="center" wrapText="1"/>
    </xf>
    <xf numFmtId="166" fontId="9" fillId="3" borderId="7" xfId="0" applyNumberFormat="1" applyFont="1" applyFill="1" applyBorder="1" applyAlignment="1" applyProtection="1">
      <alignment horizontal="center" vertical="center" wrapText="1"/>
    </xf>
    <xf numFmtId="0" fontId="9" fillId="3" borderId="7" xfId="0" applyNumberFormat="1" applyFont="1" applyFill="1" applyBorder="1" applyAlignment="1" applyProtection="1">
      <alignment horizontal="center" vertical="center" wrapText="1"/>
    </xf>
    <xf numFmtId="0" fontId="9" fillId="3" borderId="6" xfId="0" applyNumberFormat="1" applyFont="1" applyFill="1" applyBorder="1" applyAlignment="1" applyProtection="1">
      <alignment horizontal="center" vertical="center" wrapText="1"/>
    </xf>
    <xf numFmtId="0" fontId="10" fillId="2" borderId="1" xfId="0" applyNumberFormat="1" applyFont="1" applyFill="1" applyBorder="1" applyAlignment="1" applyProtection="1">
      <alignment horizontal="left" vertical="top"/>
    </xf>
    <xf numFmtId="0" fontId="11"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right" vertical="center"/>
    </xf>
    <xf numFmtId="0" fontId="6" fillId="2" borderId="0" xfId="0" applyNumberFormat="1" applyFont="1" applyFill="1" applyBorder="1" applyAlignment="1" applyProtection="1">
      <alignment horizontal="center" vertical="top"/>
    </xf>
    <xf numFmtId="0" fontId="6" fillId="2" borderId="0" xfId="0" applyNumberFormat="1" applyFont="1" applyFill="1" applyBorder="1" applyAlignment="1" applyProtection="1">
      <alignment horizontal="center" vertical="center"/>
    </xf>
    <xf numFmtId="0" fontId="5" fillId="2" borderId="0" xfId="0" applyNumberFormat="1" applyFont="1" applyFill="1" applyBorder="1" applyAlignment="1" applyProtection="1">
      <alignment horizontal="center" vertical="top"/>
    </xf>
    <xf numFmtId="0" fontId="5" fillId="2" borderId="0" xfId="0" applyNumberFormat="1" applyFont="1" applyFill="1" applyBorder="1" applyAlignment="1" applyProtection="1">
      <alignment horizontal="center" vertical="center"/>
    </xf>
    <xf numFmtId="4" fontId="5" fillId="2" borderId="2" xfId="0" applyNumberFormat="1" applyFont="1" applyFill="1" applyBorder="1" applyAlignment="1" applyProtection="1">
      <alignment horizontal="right" vertical="top"/>
    </xf>
    <xf numFmtId="4" fontId="5" fillId="2" borderId="10" xfId="0" applyNumberFormat="1" applyFont="1" applyFill="1" applyBorder="1" applyAlignment="1" applyProtection="1">
      <alignment horizontal="right" vertical="top"/>
    </xf>
    <xf numFmtId="4" fontId="5" fillId="2" borderId="10" xfId="0" applyNumberFormat="1" applyFont="1" applyFill="1" applyBorder="1" applyAlignment="1" applyProtection="1">
      <alignment horizontal="center" vertical="top"/>
    </xf>
    <xf numFmtId="4" fontId="5" fillId="2" borderId="10" xfId="0" applyNumberFormat="1" applyFont="1" applyFill="1" applyBorder="1" applyAlignment="1" applyProtection="1">
      <alignment horizontal="left" vertical="top" wrapText="1"/>
    </xf>
    <xf numFmtId="4" fontId="5" fillId="2" borderId="12"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left" vertical="top" wrapText="1"/>
    </xf>
    <xf numFmtId="165" fontId="5" fillId="2" borderId="11"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left" vertical="top" wrapText="1"/>
    </xf>
    <xf numFmtId="165" fontId="4" fillId="2" borderId="11" xfId="0" applyNumberFormat="1" applyFont="1" applyFill="1" applyBorder="1" applyAlignment="1" applyProtection="1">
      <alignment horizontal="center" vertical="top"/>
    </xf>
    <xf numFmtId="0" fontId="5" fillId="3" borderId="14" xfId="0" applyNumberFormat="1" applyFont="1" applyFill="1" applyBorder="1" applyAlignment="1" applyProtection="1">
      <alignment horizontal="center" vertical="center" wrapText="1"/>
    </xf>
    <xf numFmtId="0" fontId="5" fillId="3" borderId="15" xfId="0" applyNumberFormat="1" applyFont="1" applyFill="1" applyBorder="1" applyAlignment="1" applyProtection="1">
      <alignment horizontal="center" vertical="center" wrapText="1"/>
    </xf>
    <xf numFmtId="0" fontId="5" fillId="3" borderId="16" xfId="0" applyNumberFormat="1" applyFont="1" applyFill="1" applyBorder="1" applyAlignment="1" applyProtection="1">
      <alignment horizontal="center" vertical="center" wrapText="1"/>
    </xf>
    <xf numFmtId="0" fontId="4" fillId="2" borderId="0" xfId="0" applyNumberFormat="1" applyFont="1" applyFill="1" applyBorder="1" applyAlignment="1" applyProtection="1">
      <alignment horizontal="right" vertical="top"/>
    </xf>
    <xf numFmtId="0" fontId="5" fillId="2" borderId="0" xfId="0" applyNumberFormat="1" applyFont="1" applyFill="1" applyBorder="1" applyAlignment="1" applyProtection="1">
      <alignment horizontal="left" vertical="top"/>
    </xf>
    <xf numFmtId="0" fontId="4" fillId="2" borderId="0" xfId="0" applyNumberFormat="1" applyFont="1" applyFill="1" applyBorder="1" applyAlignment="1" applyProtection="1">
      <alignment horizontal="center" vertical="top"/>
    </xf>
    <xf numFmtId="0" fontId="12" fillId="2" borderId="0" xfId="0" applyNumberFormat="1" applyFont="1" applyFill="1" applyBorder="1" applyAlignment="1" applyProtection="1">
      <alignment horizontal="center" vertical="center" wrapText="1"/>
    </xf>
    <xf numFmtId="0" fontId="13" fillId="2" borderId="0" xfId="0" applyNumberFormat="1" applyFont="1" applyFill="1" applyBorder="1" applyAlignment="1" applyProtection="1">
      <alignment horizontal="center" vertical="top" wrapText="1"/>
    </xf>
    <xf numFmtId="0" fontId="5" fillId="2" borderId="0" xfId="0" applyNumberFormat="1" applyFont="1" applyFill="1" applyBorder="1" applyAlignment="1" applyProtection="1">
      <alignment horizontal="right" vertical="top"/>
    </xf>
    <xf numFmtId="167" fontId="5" fillId="2" borderId="2" xfId="0" applyNumberFormat="1" applyFont="1" applyFill="1" applyBorder="1" applyAlignment="1" applyProtection="1">
      <alignment horizontal="right" vertical="top"/>
    </xf>
    <xf numFmtId="3" fontId="5" fillId="2" borderId="10" xfId="0" applyNumberFormat="1" applyFont="1" applyFill="1" applyBorder="1" applyAlignment="1" applyProtection="1">
      <alignment horizontal="right" vertical="top"/>
    </xf>
    <xf numFmtId="0" fontId="5" fillId="2" borderId="12" xfId="0" applyNumberFormat="1" applyFont="1" applyFill="1" applyBorder="1" applyAlignment="1" applyProtection="1">
      <alignment horizontal="center" vertical="top"/>
    </xf>
    <xf numFmtId="167" fontId="5" fillId="2" borderId="13" xfId="0" applyNumberFormat="1" applyFont="1" applyFill="1" applyBorder="1" applyAlignment="1" applyProtection="1">
      <alignment horizontal="right" vertical="top"/>
    </xf>
    <xf numFmtId="3" fontId="5" fillId="2" borderId="9"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center" vertical="top"/>
    </xf>
    <xf numFmtId="167" fontId="4" fillId="2" borderId="13" xfId="0" applyNumberFormat="1" applyFont="1" applyFill="1" applyBorder="1" applyAlignment="1" applyProtection="1">
      <alignment horizontal="right" vertical="top"/>
    </xf>
    <xf numFmtId="3" fontId="4" fillId="2" borderId="9"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center" vertical="top"/>
    </xf>
    <xf numFmtId="167" fontId="6" fillId="2" borderId="13" xfId="0" applyNumberFormat="1" applyFont="1" applyFill="1" applyBorder="1" applyAlignment="1" applyProtection="1">
      <alignment horizontal="right" vertical="top"/>
    </xf>
    <xf numFmtId="3" fontId="6" fillId="2" borderId="9" xfId="0" applyNumberFormat="1" applyFont="1" applyFill="1" applyBorder="1" applyAlignment="1" applyProtection="1">
      <alignment horizontal="right" vertical="top"/>
    </xf>
    <xf numFmtId="0" fontId="6" fillId="2" borderId="11" xfId="0" applyNumberFormat="1" applyFont="1" applyFill="1" applyBorder="1" applyAlignment="1" applyProtection="1">
      <alignment horizontal="center" vertical="top"/>
    </xf>
    <xf numFmtId="0" fontId="5" fillId="3" borderId="8" xfId="0" applyNumberFormat="1" applyFont="1" applyFill="1" applyBorder="1" applyAlignment="1" applyProtection="1">
      <alignment horizontal="center" vertical="center" wrapText="1"/>
    </xf>
    <xf numFmtId="0" fontId="4" fillId="2" borderId="1" xfId="0" applyNumberFormat="1" applyFont="1" applyFill="1" applyBorder="1" applyAlignment="1" applyProtection="1">
      <alignment horizontal="right" vertical="top"/>
    </xf>
    <xf numFmtId="0" fontId="4" fillId="2" borderId="1" xfId="0" applyNumberFormat="1" applyFont="1" applyFill="1" applyBorder="1" applyAlignment="1" applyProtection="1">
      <alignment horizontal="right" vertical="center"/>
    </xf>
    <xf numFmtId="0" fontId="9" fillId="2" borderId="0" xfId="0" applyNumberFormat="1" applyFont="1" applyFill="1" applyBorder="1" applyAlignment="1" applyProtection="1">
      <alignment horizontal="center" vertical="top"/>
    </xf>
    <xf numFmtId="0" fontId="12" fillId="2" borderId="0" xfId="0" applyNumberFormat="1" applyFont="1" applyFill="1" applyBorder="1" applyAlignment="1" applyProtection="1">
      <alignment horizontal="center" vertical="center"/>
    </xf>
    <xf numFmtId="0" fontId="5" fillId="2" borderId="0" xfId="0" applyNumberFormat="1" applyFont="1" applyFill="1" applyBorder="1" applyAlignment="1" applyProtection="1">
      <alignment horizontal="right" vertical="center"/>
    </xf>
    <xf numFmtId="0" fontId="14" fillId="2" borderId="0" xfId="0" applyNumberFormat="1" applyFont="1" applyFill="1" applyBorder="1" applyAlignment="1" applyProtection="1">
      <alignment horizontal="center"/>
    </xf>
    <xf numFmtId="0" fontId="14" fillId="2" borderId="0" xfId="0" applyNumberFormat="1" applyFont="1" applyFill="1" applyBorder="1" applyAlignment="1" applyProtection="1">
      <alignment horizontal="center" vertical="center"/>
    </xf>
    <xf numFmtId="0" fontId="14" fillId="2" borderId="0" xfId="0" applyNumberFormat="1" applyFont="1" applyFill="1" applyBorder="1" applyAlignment="1" applyProtection="1">
      <alignment horizontal="center" vertical="top"/>
    </xf>
    <xf numFmtId="0" fontId="4" fillId="2" borderId="0" xfId="0" applyNumberFormat="1" applyFont="1" applyFill="1" applyBorder="1" applyAlignment="1" applyProtection="1">
      <alignment horizontal="center" vertical="center"/>
    </xf>
    <xf numFmtId="3" fontId="5" fillId="2" borderId="2" xfId="0" applyNumberFormat="1" applyFont="1" applyFill="1" applyBorder="1" applyAlignment="1" applyProtection="1">
      <alignment horizontal="right" vertical="top"/>
    </xf>
    <xf numFmtId="3" fontId="4" fillId="2" borderId="13" xfId="0" applyNumberFormat="1" applyFont="1" applyFill="1" applyBorder="1" applyAlignment="1" applyProtection="1">
      <alignment horizontal="right" vertical="top"/>
    </xf>
    <xf numFmtId="3" fontId="5" fillId="2" borderId="13" xfId="0" applyNumberFormat="1" applyFont="1" applyFill="1" applyBorder="1" applyAlignment="1" applyProtection="1">
      <alignment horizontal="right" vertical="top"/>
    </xf>
    <xf numFmtId="0" fontId="14" fillId="2" borderId="0" xfId="0" applyNumberFormat="1" applyFont="1" applyFill="1" applyBorder="1" applyAlignment="1" applyProtection="1">
      <alignment horizontal="right" vertical="top"/>
    </xf>
    <xf numFmtId="0" fontId="12" fillId="2" borderId="0" xfId="0" applyNumberFormat="1" applyFont="1" applyFill="1" applyBorder="1" applyAlignment="1" applyProtection="1">
      <alignment horizontal="center" vertical="top"/>
    </xf>
    <xf numFmtId="0" fontId="13" fillId="2" borderId="0" xfId="0" applyNumberFormat="1" applyFont="1" applyFill="1" applyBorder="1" applyAlignment="1" applyProtection="1">
      <alignment horizontal="center" vertical="center" wrapText="1"/>
    </xf>
    <xf numFmtId="0" fontId="5" fillId="2" borderId="0" xfId="0" applyNumberFormat="1" applyFont="1" applyFill="1" applyBorder="1" applyAlignment="1" applyProtection="1">
      <alignment horizontal="right"/>
    </xf>
    <xf numFmtId="0" fontId="5" fillId="2" borderId="0" xfId="0" applyNumberFormat="1" applyFont="1" applyFill="1" applyBorder="1" applyAlignment="1" applyProtection="1">
      <alignment horizontal="center" vertical="top" wrapText="1"/>
    </xf>
    <xf numFmtId="0" fontId="4" fillId="2" borderId="0" xfId="0" applyNumberFormat="1" applyFont="1" applyFill="1" applyBorder="1" applyAlignment="1" applyProtection="1">
      <alignment horizontal="left" vertical="center"/>
    </xf>
    <xf numFmtId="167" fontId="5" fillId="2" borderId="2" xfId="0" applyNumberFormat="1" applyFont="1" applyFill="1" applyBorder="1" applyAlignment="1" applyProtection="1">
      <alignment horizontal="right" vertical="center"/>
    </xf>
    <xf numFmtId="4" fontId="5" fillId="2" borderId="10" xfId="0" applyNumberFormat="1" applyFont="1" applyFill="1" applyBorder="1" applyAlignment="1" applyProtection="1">
      <alignment horizontal="right" vertical="center"/>
    </xf>
    <xf numFmtId="0" fontId="5" fillId="2" borderId="10" xfId="0" applyNumberFormat="1" applyFont="1" applyFill="1" applyBorder="1" applyAlignment="1" applyProtection="1">
      <alignment horizontal="center" vertical="center"/>
    </xf>
    <xf numFmtId="0" fontId="5" fillId="2" borderId="10" xfId="0" applyNumberFormat="1" applyFont="1" applyFill="1" applyBorder="1" applyAlignment="1" applyProtection="1">
      <alignment horizontal="left" vertical="center" wrapText="1"/>
    </xf>
    <xf numFmtId="0" fontId="5" fillId="2" borderId="12" xfId="0" applyNumberFormat="1" applyFont="1" applyFill="1" applyBorder="1" applyAlignment="1" applyProtection="1">
      <alignment horizontal="center" vertical="center"/>
    </xf>
    <xf numFmtId="167" fontId="5" fillId="2" borderId="13" xfId="0" applyNumberFormat="1" applyFont="1" applyFill="1" applyBorder="1" applyAlignment="1" applyProtection="1">
      <alignment horizontal="right" vertical="center"/>
    </xf>
    <xf numFmtId="4" fontId="5" fillId="2" borderId="9" xfId="0" applyNumberFormat="1" applyFont="1" applyFill="1" applyBorder="1" applyAlignment="1" applyProtection="1">
      <alignment horizontal="right" vertical="center"/>
    </xf>
    <xf numFmtId="0" fontId="5" fillId="2" borderId="9" xfId="0" applyNumberFormat="1" applyFont="1" applyFill="1" applyBorder="1" applyAlignment="1" applyProtection="1">
      <alignment horizontal="center" vertical="center"/>
    </xf>
    <xf numFmtId="0" fontId="5" fillId="2" borderId="9" xfId="0" applyNumberFormat="1" applyFont="1" applyFill="1" applyBorder="1" applyAlignment="1" applyProtection="1">
      <alignment horizontal="left" vertical="center" wrapText="1"/>
    </xf>
    <xf numFmtId="0" fontId="5" fillId="2" borderId="11" xfId="0" applyNumberFormat="1" applyFont="1" applyFill="1" applyBorder="1" applyAlignment="1" applyProtection="1">
      <alignment horizontal="center" vertical="center"/>
    </xf>
    <xf numFmtId="3" fontId="5" fillId="2" borderId="9" xfId="0" applyNumberFormat="1" applyFont="1" applyFill="1" applyBorder="1" applyAlignment="1" applyProtection="1">
      <alignment horizontal="right" vertical="center"/>
    </xf>
    <xf numFmtId="167" fontId="6" fillId="2" borderId="13" xfId="0" applyNumberFormat="1" applyFont="1" applyFill="1" applyBorder="1" applyAlignment="1" applyProtection="1">
      <alignment horizontal="right" vertical="center"/>
    </xf>
    <xf numFmtId="3" fontId="6" fillId="2" borderId="9" xfId="0" applyNumberFormat="1" applyFont="1" applyFill="1" applyBorder="1" applyAlignment="1" applyProtection="1">
      <alignment horizontal="right" vertical="center"/>
    </xf>
    <xf numFmtId="0" fontId="6" fillId="2" borderId="9" xfId="0" applyNumberFormat="1" applyFont="1" applyFill="1" applyBorder="1" applyAlignment="1" applyProtection="1">
      <alignment horizontal="center" vertical="center"/>
    </xf>
    <xf numFmtId="0" fontId="6" fillId="2" borderId="9" xfId="0" applyNumberFormat="1" applyFont="1" applyFill="1" applyBorder="1" applyAlignment="1" applyProtection="1">
      <alignment horizontal="left" vertical="center" wrapText="1"/>
    </xf>
    <xf numFmtId="0" fontId="6" fillId="2" borderId="11" xfId="0" applyNumberFormat="1" applyFont="1" applyFill="1" applyBorder="1" applyAlignment="1" applyProtection="1">
      <alignment horizontal="center" vertical="center"/>
    </xf>
    <xf numFmtId="167" fontId="4" fillId="2" borderId="13" xfId="0" applyNumberFormat="1" applyFont="1" applyFill="1" applyBorder="1" applyAlignment="1" applyProtection="1">
      <alignment horizontal="right" vertical="center"/>
    </xf>
    <xf numFmtId="3" fontId="4" fillId="2" borderId="9" xfId="0" applyNumberFormat="1" applyFont="1" applyFill="1" applyBorder="1" applyAlignment="1" applyProtection="1">
      <alignment horizontal="right" vertical="center"/>
    </xf>
    <xf numFmtId="0" fontId="4" fillId="2" borderId="9" xfId="0" applyNumberFormat="1" applyFont="1" applyFill="1" applyBorder="1" applyAlignment="1" applyProtection="1">
      <alignment horizontal="center" vertical="center"/>
    </xf>
    <xf numFmtId="0" fontId="4" fillId="2" borderId="9" xfId="0" applyNumberFormat="1" applyFont="1" applyFill="1" applyBorder="1" applyAlignment="1" applyProtection="1">
      <alignment horizontal="left" vertical="center" wrapText="1"/>
    </xf>
    <xf numFmtId="0" fontId="4" fillId="2" borderId="11" xfId="0" applyNumberFormat="1" applyFont="1" applyFill="1" applyBorder="1" applyAlignment="1" applyProtection="1">
      <alignment horizontal="center" vertical="center"/>
    </xf>
    <xf numFmtId="0" fontId="5" fillId="2" borderId="0" xfId="0" applyNumberFormat="1" applyFont="1" applyFill="1" applyBorder="1" applyAlignment="1" applyProtection="1">
      <alignment horizontal="left" vertical="top" wrapText="1"/>
    </xf>
    <xf numFmtId="0" fontId="15" fillId="2" borderId="0" xfId="0" applyNumberFormat="1" applyFont="1" applyFill="1" applyBorder="1" applyAlignment="1" applyProtection="1">
      <alignment horizontal="right" vertical="center"/>
    </xf>
    <xf numFmtId="165" fontId="6" fillId="2" borderId="9" xfId="0" applyNumberFormat="1" applyFont="1" applyFill="1" applyBorder="1" applyAlignment="1" applyProtection="1">
      <alignment horizontal="left" vertical="top" wrapText="1"/>
    </xf>
    <xf numFmtId="165" fontId="6" fillId="2" borderId="11" xfId="0" applyNumberFormat="1" applyFont="1" applyFill="1" applyBorder="1" applyAlignment="1" applyProtection="1">
      <alignment horizontal="center" vertical="top"/>
    </xf>
    <xf numFmtId="0" fontId="16" fillId="2" borderId="0" xfId="0" applyNumberFormat="1" applyFont="1" applyFill="1" applyBorder="1" applyAlignment="1" applyProtection="1">
      <alignment horizontal="center" vertical="center" wrapText="1"/>
    </xf>
    <xf numFmtId="0" fontId="5" fillId="3" borderId="17" xfId="0" applyNumberFormat="1" applyFont="1" applyFill="1" applyBorder="1" applyAlignment="1" applyProtection="1">
      <alignment horizontal="center" vertical="center" wrapText="1"/>
    </xf>
    <xf numFmtId="0" fontId="5" fillId="3" borderId="18" xfId="0" applyNumberFormat="1" applyFont="1" applyFill="1" applyBorder="1" applyAlignment="1" applyProtection="1">
      <alignment horizontal="center" vertical="center" wrapText="1"/>
    </xf>
    <xf numFmtId="0" fontId="5" fillId="3" borderId="19" xfId="0" applyNumberFormat="1" applyFont="1" applyFill="1" applyBorder="1" applyAlignment="1" applyProtection="1">
      <alignment horizontal="center" vertical="center" wrapText="1"/>
    </xf>
    <xf numFmtId="0" fontId="6" fillId="2" borderId="0" xfId="0" applyNumberFormat="1" applyFont="1" applyFill="1" applyBorder="1" applyAlignment="1" applyProtection="1">
      <alignment horizontal="left" vertical="top" wrapText="1"/>
    </xf>
    <xf numFmtId="0" fontId="6" fillId="2" borderId="0" xfId="0" applyNumberFormat="1" applyFont="1" applyFill="1" applyBorder="1" applyAlignment="1" applyProtection="1">
      <alignment horizontal="left" vertical="top"/>
    </xf>
    <xf numFmtId="4" fontId="4" fillId="2" borderId="9" xfId="0" applyNumberFormat="1" applyFont="1" applyFill="1" applyBorder="1" applyAlignment="1" applyProtection="1">
      <alignment horizontal="right" vertical="top"/>
    </xf>
    <xf numFmtId="4" fontId="6" fillId="2" borderId="9" xfId="0" applyNumberFormat="1" applyFont="1" applyFill="1" applyBorder="1" applyAlignment="1" applyProtection="1">
      <alignment horizontal="right" vertical="top"/>
    </xf>
    <xf numFmtId="0" fontId="17" fillId="2" borderId="1" xfId="0" applyNumberFormat="1" applyFont="1" applyFill="1" applyBorder="1" applyAlignment="1" applyProtection="1">
      <alignment horizontal="right" vertical="top"/>
    </xf>
    <xf numFmtId="0" fontId="6" fillId="2" borderId="0" xfId="0" applyNumberFormat="1" applyFont="1" applyFill="1" applyBorder="1" applyAlignment="1" applyProtection="1">
      <alignment horizontal="right" vertical="top"/>
    </xf>
    <xf numFmtId="0" fontId="18" fillId="2" borderId="0" xfId="0" applyNumberFormat="1" applyFont="1" applyFill="1" applyBorder="1" applyAlignment="1" applyProtection="1">
      <alignment horizontal="right" vertical="center"/>
    </xf>
    <xf numFmtId="0" fontId="6" fillId="2" borderId="0" xfId="0" applyNumberFormat="1" applyFont="1" applyFill="1" applyBorder="1" applyAlignment="1" applyProtection="1">
      <alignment horizontal="center"/>
    </xf>
    <xf numFmtId="0" fontId="4" fillId="2" borderId="0" xfId="0" applyNumberFormat="1" applyFont="1" applyFill="1" applyBorder="1" applyAlignment="1" applyProtection="1">
      <alignment horizontal="left" vertical="center" wrapText="1"/>
    </xf>
    <xf numFmtId="0" fontId="4" fillId="2" borderId="10" xfId="0" applyNumberFormat="1" applyFont="1" applyFill="1" applyBorder="1" applyAlignment="1" applyProtection="1">
      <alignment horizontal="center" vertical="top"/>
    </xf>
    <xf numFmtId="0" fontId="4" fillId="2" borderId="10" xfId="0" applyNumberFormat="1" applyFont="1" applyFill="1" applyBorder="1" applyAlignment="1" applyProtection="1">
      <alignment horizontal="left" vertical="top" wrapText="1"/>
    </xf>
    <xf numFmtId="0" fontId="4" fillId="2" borderId="12" xfId="0" applyNumberFormat="1" applyFont="1" applyFill="1" applyBorder="1" applyAlignment="1" applyProtection="1">
      <alignment horizontal="center" vertical="top"/>
    </xf>
    <xf numFmtId="167" fontId="4" fillId="2" borderId="9" xfId="0" applyNumberFormat="1" applyFont="1" applyFill="1" applyBorder="1" applyAlignment="1" applyProtection="1">
      <alignment horizontal="right" vertical="top"/>
    </xf>
    <xf numFmtId="4" fontId="4" fillId="2" borderId="13" xfId="0" applyNumberFormat="1" applyFont="1" applyFill="1" applyBorder="1" applyAlignment="1" applyProtection="1">
      <alignment horizontal="right" vertical="top"/>
    </xf>
    <xf numFmtId="0" fontId="6" fillId="2" borderId="1" xfId="0" applyNumberFormat="1" applyFont="1" applyFill="1" applyBorder="1" applyAlignment="1" applyProtection="1">
      <alignment horizontal="right" vertical="top"/>
    </xf>
    <xf numFmtId="167" fontId="5" fillId="4" borderId="2" xfId="0" applyNumberFormat="1" applyFont="1" applyFill="1" applyBorder="1" applyAlignment="1" applyProtection="1">
      <alignment horizontal="right" vertical="top"/>
    </xf>
    <xf numFmtId="168" fontId="5" fillId="4" borderId="10" xfId="0" applyNumberFormat="1" applyFont="1" applyFill="1" applyBorder="1" applyAlignment="1" applyProtection="1">
      <alignment horizontal="right" vertical="top"/>
    </xf>
    <xf numFmtId="167" fontId="5" fillId="4" borderId="10" xfId="0" applyNumberFormat="1" applyFont="1" applyFill="1" applyBorder="1" applyAlignment="1" applyProtection="1">
      <alignment horizontal="right" vertical="top"/>
    </xf>
    <xf numFmtId="3" fontId="5" fillId="4" borderId="10" xfId="0" applyNumberFormat="1" applyFont="1" applyFill="1" applyBorder="1" applyAlignment="1" applyProtection="1">
      <alignment horizontal="right" vertical="top"/>
    </xf>
    <xf numFmtId="168" fontId="4" fillId="2" borderId="9" xfId="0" applyNumberFormat="1" applyFont="1" applyFill="1" applyBorder="1" applyAlignment="1" applyProtection="1">
      <alignment horizontal="right" vertical="top"/>
    </xf>
    <xf numFmtId="0" fontId="4" fillId="5" borderId="5" xfId="0" applyNumberFormat="1" applyFont="1" applyFill="1" applyBorder="1" applyAlignment="1" applyProtection="1">
      <alignment horizontal="center" vertical="center" wrapText="1"/>
    </xf>
    <xf numFmtId="0" fontId="4" fillId="5" borderId="3" xfId="0" applyNumberFormat="1" applyFont="1" applyFill="1" applyBorder="1" applyAlignment="1" applyProtection="1">
      <alignment horizontal="center" vertical="center" wrapText="1"/>
    </xf>
    <xf numFmtId="0" fontId="4" fillId="5" borderId="4" xfId="0" applyNumberFormat="1" applyFont="1" applyFill="1" applyBorder="1" applyAlignment="1" applyProtection="1">
      <alignment horizontal="center" vertical="center" wrapText="1"/>
    </xf>
    <xf numFmtId="165" fontId="0" fillId="0" borderId="0" xfId="0" applyNumberFormat="1" applyFont="1">
      <alignment vertical="center"/>
    </xf>
    <xf numFmtId="0" fontId="19" fillId="2" borderId="0" xfId="0" applyNumberFormat="1" applyFont="1" applyFill="1" applyBorder="1" applyAlignment="1" applyProtection="1">
      <alignment horizontal="left" vertical="top" wrapText="1"/>
    </xf>
    <xf numFmtId="0" fontId="22" fillId="0" borderId="0" xfId="0" applyFont="1" applyAlignment="1">
      <alignment horizontal="left" vertical="center" readingOrder="1"/>
    </xf>
    <xf numFmtId="165" fontId="5" fillId="2" borderId="9" xfId="0" applyNumberFormat="1" applyFont="1" applyFill="1" applyBorder="1" applyAlignment="1" applyProtection="1">
      <alignment horizontal="right" vertical="top"/>
    </xf>
    <xf numFmtId="165" fontId="6" fillId="2" borderId="9" xfId="0" applyNumberFormat="1" applyFont="1" applyFill="1" applyBorder="1" applyAlignment="1" applyProtection="1">
      <alignment horizontal="right" vertical="top"/>
    </xf>
    <xf numFmtId="0" fontId="25" fillId="6" borderId="0" xfId="2" applyFont="1" applyFill="1" applyAlignment="1">
      <alignment vertical="center"/>
    </xf>
    <xf numFmtId="0" fontId="25" fillId="7" borderId="0" xfId="2" applyFont="1" applyFill="1"/>
    <xf numFmtId="0" fontId="26" fillId="7" borderId="0" xfId="1" applyFont="1" applyFill="1" applyAlignment="1">
      <alignment vertical="center" wrapText="1"/>
    </xf>
    <xf numFmtId="0" fontId="25" fillId="6" borderId="0" xfId="2" applyFont="1" applyFill="1"/>
    <xf numFmtId="0" fontId="30" fillId="6" borderId="0" xfId="2" applyFont="1" applyFill="1"/>
    <xf numFmtId="0" fontId="29" fillId="7" borderId="0" xfId="1" applyFont="1" applyFill="1" applyAlignment="1">
      <alignment horizontal="center" vertical="center"/>
    </xf>
    <xf numFmtId="0" fontId="31" fillId="7" borderId="0" xfId="1" applyFont="1" applyFill="1"/>
    <xf numFmtId="0" fontId="30" fillId="7" borderId="0" xfId="2" applyFont="1" applyFill="1"/>
    <xf numFmtId="0" fontId="30" fillId="7" borderId="0" xfId="1" applyFont="1" applyFill="1" applyAlignment="1">
      <alignment horizontal="left" vertical="top"/>
    </xf>
    <xf numFmtId="0" fontId="30" fillId="7" borderId="0" xfId="1" applyFont="1" applyFill="1" applyAlignment="1">
      <alignment horizontal="left" vertical="top" wrapText="1"/>
    </xf>
    <xf numFmtId="0" fontId="30" fillId="0" borderId="0" xfId="3" applyFont="1" applyAlignment="1">
      <alignment horizontal="left" vertical="center" readingOrder="1"/>
    </xf>
    <xf numFmtId="0" fontId="32" fillId="7" borderId="0" xfId="1" applyFont="1" applyFill="1" applyAlignment="1">
      <alignment horizontal="left" vertical="top"/>
    </xf>
    <xf numFmtId="0" fontId="30" fillId="7" borderId="0" xfId="1" applyFont="1" applyFill="1" applyAlignment="1">
      <alignment horizontal="left" vertical="center" wrapText="1"/>
    </xf>
    <xf numFmtId="0" fontId="32" fillId="7" borderId="0" xfId="1" applyFont="1" applyFill="1" applyAlignment="1">
      <alignment vertical="center"/>
    </xf>
    <xf numFmtId="0" fontId="30" fillId="7" borderId="0" xfId="2" applyFont="1" applyFill="1" applyAlignment="1"/>
    <xf numFmtId="169" fontId="32" fillId="7" borderId="0" xfId="1" quotePrefix="1" applyNumberFormat="1" applyFont="1" applyFill="1" applyAlignment="1">
      <alignment horizontal="left" vertical="center"/>
    </xf>
    <xf numFmtId="15" fontId="31" fillId="2" borderId="0" xfId="3" quotePrefix="1" applyNumberFormat="1" applyFont="1" applyFill="1" applyBorder="1" applyAlignment="1" applyProtection="1">
      <alignment horizontal="left" vertical="top"/>
    </xf>
    <xf numFmtId="15" fontId="30" fillId="7" borderId="0" xfId="2" applyNumberFormat="1" applyFont="1" applyFill="1"/>
    <xf numFmtId="37" fontId="31" fillId="7" borderId="0" xfId="1" applyNumberFormat="1" applyFont="1" applyFill="1" applyAlignment="1">
      <alignment horizontal="left"/>
    </xf>
    <xf numFmtId="0" fontId="30" fillId="7" borderId="0" xfId="2" applyFont="1" applyFill="1" applyAlignment="1">
      <alignment horizontal="center"/>
    </xf>
    <xf numFmtId="0" fontId="32" fillId="8" borderId="24" xfId="2" applyFont="1" applyFill="1" applyBorder="1" applyAlignment="1">
      <alignment horizontal="center" vertical="center" wrapText="1"/>
    </xf>
    <xf numFmtId="49" fontId="30" fillId="7" borderId="24" xfId="2" applyNumberFormat="1" applyFont="1" applyFill="1" applyBorder="1" applyAlignment="1" applyProtection="1">
      <alignment horizontal="center" vertical="center" wrapText="1"/>
    </xf>
    <xf numFmtId="49" fontId="30" fillId="7" borderId="24" xfId="2" applyNumberFormat="1" applyFont="1" applyFill="1" applyBorder="1" applyAlignment="1" applyProtection="1">
      <alignment horizontal="left" vertical="center" wrapText="1"/>
    </xf>
    <xf numFmtId="0" fontId="30" fillId="7" borderId="24" xfId="2" applyFont="1" applyFill="1" applyBorder="1"/>
    <xf numFmtId="0" fontId="30" fillId="7" borderId="24" xfId="2" applyFont="1" applyFill="1" applyBorder="1" applyAlignment="1">
      <alignment vertical="center" wrapText="1"/>
    </xf>
    <xf numFmtId="170" fontId="30" fillId="7" borderId="24" xfId="2" applyNumberFormat="1" applyFont="1" applyFill="1" applyBorder="1" applyAlignment="1">
      <alignment vertical="center" wrapText="1"/>
    </xf>
    <xf numFmtId="10" fontId="30" fillId="7" borderId="24" xfId="2" applyNumberFormat="1" applyFont="1" applyFill="1" applyBorder="1" applyAlignment="1" applyProtection="1">
      <alignment horizontal="left" vertical="center" wrapText="1"/>
    </xf>
    <xf numFmtId="37" fontId="32" fillId="7" borderId="24" xfId="2" applyNumberFormat="1" applyFont="1" applyFill="1" applyBorder="1" applyAlignment="1" applyProtection="1">
      <alignment horizontal="left" vertical="center" wrapText="1"/>
    </xf>
    <xf numFmtId="10" fontId="32" fillId="7" borderId="24" xfId="2" applyNumberFormat="1" applyFont="1" applyFill="1" applyBorder="1" applyAlignment="1" applyProtection="1">
      <alignment horizontal="left" vertical="center" wrapText="1"/>
    </xf>
    <xf numFmtId="10" fontId="30" fillId="7" borderId="24" xfId="2" applyNumberFormat="1" applyFont="1" applyFill="1" applyBorder="1"/>
    <xf numFmtId="49" fontId="32" fillId="7" borderId="24" xfId="2" applyNumberFormat="1" applyFont="1" applyFill="1" applyBorder="1" applyAlignment="1" applyProtection="1">
      <alignment horizontal="center" vertical="center" wrapText="1"/>
    </xf>
    <xf numFmtId="49" fontId="32" fillId="7" borderId="24" xfId="2" applyNumberFormat="1" applyFont="1" applyFill="1" applyBorder="1" applyAlignment="1" applyProtection="1">
      <alignment horizontal="left" vertical="center" wrapText="1"/>
    </xf>
    <xf numFmtId="0" fontId="32" fillId="7" borderId="24" xfId="2" applyFont="1" applyFill="1" applyBorder="1" applyAlignment="1">
      <alignment vertical="center" wrapText="1"/>
    </xf>
    <xf numFmtId="170" fontId="32" fillId="7" borderId="24" xfId="2" applyNumberFormat="1" applyFont="1" applyFill="1" applyBorder="1" applyAlignment="1">
      <alignment vertical="center" wrapText="1"/>
    </xf>
    <xf numFmtId="0" fontId="32" fillId="6" borderId="0" xfId="2" applyFont="1" applyFill="1"/>
    <xf numFmtId="0" fontId="34" fillId="7" borderId="0" xfId="1" applyFont="1" applyFill="1" applyAlignment="1">
      <alignment horizontal="center" vertical="center"/>
    </xf>
    <xf numFmtId="0" fontId="32" fillId="7" borderId="0" xfId="1" applyFont="1" applyFill="1" applyAlignment="1">
      <alignment horizontal="center" vertical="center"/>
    </xf>
    <xf numFmtId="0" fontId="30" fillId="7" borderId="0" xfId="2" applyFont="1" applyFill="1" applyAlignment="1">
      <alignment horizontal="center" vertical="center"/>
    </xf>
    <xf numFmtId="172" fontId="32" fillId="7" borderId="0" xfId="4" applyNumberFormat="1" applyFont="1" applyFill="1" applyAlignment="1" applyProtection="1">
      <alignment horizontal="center" vertical="center"/>
      <protection locked="0"/>
    </xf>
    <xf numFmtId="0" fontId="30" fillId="6" borderId="0" xfId="2" applyFont="1" applyFill="1" applyAlignment="1">
      <alignment horizontal="center" vertical="center"/>
    </xf>
    <xf numFmtId="0" fontId="35" fillId="7" borderId="0" xfId="1" applyFont="1" applyFill="1" applyAlignment="1">
      <alignment horizontal="center" vertical="center"/>
    </xf>
    <xf numFmtId="172" fontId="35" fillId="7" borderId="0" xfId="4" applyNumberFormat="1" applyFont="1" applyFill="1" applyAlignment="1" applyProtection="1">
      <alignment horizontal="center" vertical="center"/>
      <protection locked="0"/>
    </xf>
    <xf numFmtId="0" fontId="25" fillId="7" borderId="0" xfId="2" applyFont="1" applyFill="1" applyAlignment="1">
      <alignment horizontal="center" vertical="center"/>
    </xf>
    <xf numFmtId="172" fontId="34" fillId="7" borderId="0" xfId="4" applyNumberFormat="1" applyFont="1" applyFill="1" applyAlignment="1" applyProtection="1">
      <alignment horizontal="center" vertical="center"/>
      <protection locked="0"/>
    </xf>
    <xf numFmtId="0" fontId="25" fillId="6" borderId="0" xfId="2" applyFont="1" applyFill="1" applyAlignment="1">
      <alignment horizontal="center" vertical="center"/>
    </xf>
    <xf numFmtId="0" fontId="32" fillId="7" borderId="0" xfId="2" applyFont="1" applyFill="1" applyAlignment="1">
      <alignment horizontal="center" vertical="center"/>
    </xf>
    <xf numFmtId="0" fontId="32" fillId="6" borderId="0" xfId="2" applyFont="1" applyFill="1" applyAlignment="1">
      <alignment horizontal="center" vertical="center"/>
    </xf>
    <xf numFmtId="0" fontId="34" fillId="7" borderId="0" xfId="1" applyFont="1" applyFill="1"/>
    <xf numFmtId="172" fontId="34" fillId="7" borderId="0" xfId="4" applyNumberFormat="1" applyFont="1" applyFill="1" applyProtection="1">
      <protection locked="0"/>
    </xf>
    <xf numFmtId="0" fontId="25" fillId="6" borderId="0" xfId="2" applyFont="1" applyFill="1" applyAlignment="1">
      <alignment horizontal="center"/>
    </xf>
    <xf numFmtId="0" fontId="4" fillId="2" borderId="0" xfId="3" applyNumberFormat="1" applyFont="1" applyFill="1" applyBorder="1" applyAlignment="1" applyProtection="1">
      <alignment horizontal="left" vertical="top"/>
    </xf>
    <xf numFmtId="0" fontId="18" fillId="2" borderId="0" xfId="3" applyNumberFormat="1" applyFont="1" applyFill="1" applyBorder="1" applyAlignment="1" applyProtection="1">
      <alignment horizontal="center" vertical="center"/>
    </xf>
    <xf numFmtId="0" fontId="33" fillId="0" borderId="0" xfId="3" applyFont="1">
      <alignment vertical="center"/>
    </xf>
    <xf numFmtId="0" fontId="14" fillId="2" borderId="0" xfId="3" applyNumberFormat="1" applyFont="1" applyFill="1" applyBorder="1" applyAlignment="1" applyProtection="1">
      <alignment horizontal="center" vertical="center" wrapText="1"/>
    </xf>
    <xf numFmtId="0" fontId="14" fillId="2" borderId="0" xfId="3" applyNumberFormat="1" applyFont="1" applyFill="1" applyBorder="1" applyAlignment="1" applyProtection="1">
      <alignment horizontal="center" vertical="center"/>
    </xf>
    <xf numFmtId="0" fontId="37" fillId="0" borderId="0" xfId="3" applyFont="1">
      <alignment vertical="center"/>
    </xf>
    <xf numFmtId="0" fontId="17" fillId="0" borderId="0" xfId="3" applyFont="1">
      <alignment vertical="center"/>
    </xf>
    <xf numFmtId="0" fontId="38" fillId="0" borderId="0" xfId="3" applyFont="1">
      <alignment vertical="center"/>
    </xf>
    <xf numFmtId="0" fontId="38" fillId="7" borderId="0" xfId="1" applyFont="1" applyFill="1" applyAlignment="1">
      <alignment horizontal="left" vertical="top"/>
    </xf>
    <xf numFmtId="0" fontId="38" fillId="7" borderId="0" xfId="1" applyFont="1" applyFill="1" applyAlignment="1">
      <alignment horizontal="left" vertical="top" wrapText="1"/>
    </xf>
    <xf numFmtId="0" fontId="37" fillId="7" borderId="0" xfId="1" applyFont="1" applyFill="1" applyAlignment="1">
      <alignment horizontal="left" vertical="top"/>
    </xf>
    <xf numFmtId="169" fontId="37" fillId="7" borderId="0" xfId="1" quotePrefix="1" applyNumberFormat="1" applyFont="1" applyFill="1" applyAlignment="1">
      <alignment horizontal="left" vertical="center"/>
    </xf>
    <xf numFmtId="173" fontId="38" fillId="2" borderId="0" xfId="3" quotePrefix="1" applyNumberFormat="1" applyFont="1" applyFill="1" applyBorder="1" applyAlignment="1" applyProtection="1">
      <alignment horizontal="left" vertical="top"/>
    </xf>
    <xf numFmtId="0" fontId="14" fillId="2" borderId="0" xfId="3" applyNumberFormat="1" applyFont="1" applyFill="1" applyBorder="1" applyAlignment="1" applyProtection="1">
      <alignment horizontal="right" vertical="top"/>
    </xf>
    <xf numFmtId="0" fontId="39" fillId="7" borderId="0" xfId="1" applyFont="1" applyFill="1" applyAlignment="1">
      <alignment horizontal="left" vertical="top"/>
    </xf>
    <xf numFmtId="15" fontId="39" fillId="2" borderId="0" xfId="3" applyNumberFormat="1" applyFont="1" applyFill="1" applyBorder="1" applyAlignment="1" applyProtection="1">
      <alignment horizontal="left" vertical="top"/>
    </xf>
    <xf numFmtId="0" fontId="18" fillId="2" borderId="0" xfId="3" applyNumberFormat="1" applyFont="1" applyFill="1" applyBorder="1" applyAlignment="1" applyProtection="1">
      <alignment horizontal="left" vertical="top"/>
    </xf>
    <xf numFmtId="0" fontId="17" fillId="0" borderId="0" xfId="3" applyFont="1" applyBorder="1">
      <alignment vertical="center"/>
    </xf>
    <xf numFmtId="0" fontId="33" fillId="0" borderId="0" xfId="3" applyFont="1" applyBorder="1">
      <alignment vertical="center"/>
    </xf>
    <xf numFmtId="0" fontId="40" fillId="0" borderId="0" xfId="3" applyFont="1">
      <alignment vertical="center"/>
    </xf>
    <xf numFmtId="0" fontId="19" fillId="0" borderId="0" xfId="3" applyFont="1">
      <alignment vertical="center"/>
    </xf>
    <xf numFmtId="0" fontId="36" fillId="0" borderId="0" xfId="3" applyFont="1">
      <alignment vertical="center"/>
    </xf>
    <xf numFmtId="0" fontId="18" fillId="0" borderId="0" xfId="3" applyFont="1">
      <alignment vertical="center"/>
    </xf>
    <xf numFmtId="0" fontId="40" fillId="9" borderId="24" xfId="3" applyFont="1" applyFill="1" applyBorder="1" applyAlignment="1">
      <alignment horizontal="center" vertical="center" wrapText="1"/>
    </xf>
    <xf numFmtId="0" fontId="41" fillId="9" borderId="24" xfId="3" applyFont="1" applyFill="1" applyBorder="1" applyAlignment="1">
      <alignment horizontal="center" vertical="center" wrapText="1"/>
    </xf>
    <xf numFmtId="0" fontId="41" fillId="9" borderId="24" xfId="3" applyFont="1" applyFill="1" applyBorder="1" applyAlignment="1">
      <alignment vertical="center" wrapText="1"/>
    </xf>
    <xf numFmtId="0" fontId="42" fillId="9" borderId="0" xfId="3" applyFont="1" applyFill="1" applyBorder="1" applyAlignment="1">
      <alignment horizontal="center" vertical="center" wrapText="1"/>
    </xf>
    <xf numFmtId="0" fontId="42" fillId="9" borderId="0" xfId="3" applyFont="1" applyFill="1" applyBorder="1" applyAlignment="1">
      <alignment vertical="center" wrapText="1"/>
    </xf>
    <xf numFmtId="0" fontId="43" fillId="0" borderId="0" xfId="3" applyFont="1">
      <alignment vertical="center"/>
    </xf>
    <xf numFmtId="0" fontId="19" fillId="0" borderId="24" xfId="3" applyFont="1" applyBorder="1" applyAlignment="1">
      <alignment horizontal="center" vertical="center" wrapText="1"/>
    </xf>
    <xf numFmtId="0" fontId="41" fillId="9" borderId="24" xfId="3" applyFont="1" applyFill="1" applyBorder="1" applyAlignment="1">
      <alignment horizontal="left" vertical="center" wrapText="1"/>
    </xf>
    <xf numFmtId="0" fontId="14" fillId="0" borderId="0" xfId="3" applyFont="1">
      <alignment vertical="center"/>
    </xf>
    <xf numFmtId="0" fontId="18" fillId="0" borderId="0" xfId="3" applyFont="1" applyAlignment="1">
      <alignment horizontal="center" vertical="center" wrapText="1"/>
    </xf>
    <xf numFmtId="0" fontId="17" fillId="0" borderId="0" xfId="3" applyFont="1" applyAlignment="1">
      <alignment horizontal="center" vertical="center"/>
    </xf>
    <xf numFmtId="0" fontId="18" fillId="0" borderId="0" xfId="3" applyFont="1" applyAlignment="1">
      <alignment vertical="center" wrapText="1"/>
    </xf>
    <xf numFmtId="0" fontId="33" fillId="0" borderId="0" xfId="3" applyFont="1" applyAlignment="1">
      <alignment horizontal="center" vertical="center"/>
    </xf>
    <xf numFmtId="0" fontId="14" fillId="0" borderId="0" xfId="3" applyFont="1" applyAlignment="1">
      <alignment horizontal="center" vertical="center" wrapText="1"/>
    </xf>
    <xf numFmtId="0" fontId="45" fillId="0" borderId="0" xfId="3" applyFont="1" applyAlignment="1">
      <alignment horizontal="center" vertical="center"/>
    </xf>
    <xf numFmtId="0" fontId="45" fillId="0" borderId="0" xfId="3" applyFont="1" applyAlignment="1">
      <alignment vertical="center"/>
    </xf>
    <xf numFmtId="0" fontId="21" fillId="2" borderId="0" xfId="0" applyNumberFormat="1" applyFont="1" applyFill="1" applyBorder="1" applyAlignment="1" applyProtection="1">
      <alignment vertical="top" wrapText="1"/>
    </xf>
    <xf numFmtId="165" fontId="4" fillId="2" borderId="12" xfId="0" applyNumberFormat="1" applyFont="1" applyFill="1" applyBorder="1" applyAlignment="1" applyProtection="1">
      <alignment horizontal="center" vertical="top"/>
    </xf>
    <xf numFmtId="165" fontId="4" fillId="2" borderId="10" xfId="0" applyNumberFormat="1" applyFont="1" applyFill="1" applyBorder="1" applyAlignment="1" applyProtection="1">
      <alignment horizontal="left" vertical="top" wrapText="1"/>
    </xf>
    <xf numFmtId="165" fontId="4" fillId="2" borderId="10" xfId="0" applyNumberFormat="1" applyFont="1" applyFill="1" applyBorder="1" applyAlignment="1" applyProtection="1">
      <alignment horizontal="center" vertical="top"/>
    </xf>
    <xf numFmtId="165" fontId="4" fillId="2" borderId="10" xfId="0" applyNumberFormat="1" applyFont="1" applyFill="1" applyBorder="1" applyAlignment="1" applyProtection="1">
      <alignment horizontal="right" vertical="top"/>
    </xf>
    <xf numFmtId="10" fontId="4" fillId="2" borderId="10" xfId="5" applyNumberFormat="1" applyFont="1" applyFill="1" applyBorder="1" applyAlignment="1" applyProtection="1">
      <alignment horizontal="right" vertical="top"/>
    </xf>
    <xf numFmtId="10" fontId="4" fillId="2" borderId="2" xfId="5" applyNumberFormat="1" applyFont="1" applyFill="1" applyBorder="1" applyAlignment="1" applyProtection="1">
      <alignment horizontal="right" vertical="top"/>
    </xf>
    <xf numFmtId="165" fontId="5" fillId="2" borderId="9" xfId="0" applyNumberFormat="1" applyFont="1" applyFill="1" applyBorder="1" applyAlignment="1" applyProtection="1">
      <alignment horizontal="right" vertical="top"/>
    </xf>
    <xf numFmtId="0" fontId="4" fillId="2" borderId="0" xfId="0" applyNumberFormat="1" applyFont="1" applyFill="1" applyBorder="1" applyAlignment="1" applyProtection="1">
      <alignment horizontal="left" vertical="top"/>
    </xf>
    <xf numFmtId="0" fontId="3" fillId="2" borderId="0" xfId="0" applyNumberFormat="1" applyFont="1" applyFill="1" applyBorder="1" applyAlignment="1" applyProtection="1">
      <alignment horizontal="right" vertical="center" wrapText="1"/>
    </xf>
    <xf numFmtId="0" fontId="8" fillId="2" borderId="0" xfId="0" applyNumberFormat="1" applyFont="1" applyFill="1" applyBorder="1" applyAlignment="1" applyProtection="1">
      <alignment horizontal="center" vertical="center" wrapText="1"/>
    </xf>
    <xf numFmtId="0" fontId="3" fillId="2" borderId="0" xfId="0" applyNumberFormat="1" applyFont="1" applyFill="1" applyBorder="1" applyAlignment="1" applyProtection="1">
      <alignment horizontal="center" vertical="center" wrapText="1"/>
    </xf>
    <xf numFmtId="0" fontId="2" fillId="2" borderId="0" xfId="0" applyNumberFormat="1" applyFont="1" applyFill="1" applyBorder="1" applyAlignment="1" applyProtection="1">
      <alignment horizontal="center" vertical="top"/>
    </xf>
    <xf numFmtId="0" fontId="2" fillId="2" borderId="0" xfId="0" applyNumberFormat="1" applyFont="1" applyFill="1" applyBorder="1" applyAlignment="1" applyProtection="1">
      <alignment horizontal="left" vertical="top"/>
    </xf>
    <xf numFmtId="0" fontId="3" fillId="2" borderId="0" xfId="0" applyNumberFormat="1" applyFont="1" applyFill="1" applyBorder="1" applyAlignment="1" applyProtection="1">
      <alignment horizontal="left" vertical="top"/>
    </xf>
    <xf numFmtId="0" fontId="5" fillId="3" borderId="6" xfId="0" applyNumberFormat="1" applyFont="1" applyFill="1" applyBorder="1" applyAlignment="1" applyProtection="1">
      <alignment horizontal="center" vertical="center" wrapText="1"/>
    </xf>
    <xf numFmtId="0" fontId="5" fillId="3" borderId="7" xfId="0" applyNumberFormat="1" applyFont="1" applyFill="1" applyBorder="1" applyAlignment="1" applyProtection="1">
      <alignment horizontal="center" vertical="center" wrapText="1"/>
    </xf>
    <xf numFmtId="0" fontId="5" fillId="3" borderId="4" xfId="0" applyNumberFormat="1" applyFont="1" applyFill="1" applyBorder="1" applyAlignment="1" applyProtection="1">
      <alignment horizontal="center" vertical="center" wrapText="1"/>
    </xf>
    <xf numFmtId="0" fontId="5" fillId="3" borderId="3" xfId="0" applyNumberFormat="1" applyFont="1" applyFill="1" applyBorder="1" applyAlignment="1" applyProtection="1">
      <alignment horizontal="center" vertical="center" wrapText="1"/>
    </xf>
    <xf numFmtId="0" fontId="7" fillId="3" borderId="7" xfId="0" applyNumberFormat="1" applyFont="1" applyFill="1" applyBorder="1" applyAlignment="1" applyProtection="1">
      <alignment horizontal="center" vertical="center" wrapText="1"/>
    </xf>
    <xf numFmtId="0" fontId="7" fillId="3" borderId="8" xfId="0" applyNumberFormat="1" applyFont="1" applyFill="1" applyBorder="1" applyAlignment="1" applyProtection="1">
      <alignment horizontal="center" vertical="center" wrapText="1"/>
    </xf>
    <xf numFmtId="15" fontId="2" fillId="2" borderId="0" xfId="0" quotePrefix="1" applyNumberFormat="1" applyFont="1" applyFill="1" applyBorder="1" applyAlignment="1" applyProtection="1">
      <alignment horizontal="left" vertical="top"/>
    </xf>
    <xf numFmtId="0" fontId="4" fillId="2" borderId="1" xfId="0" applyNumberFormat="1" applyFont="1" applyFill="1" applyBorder="1" applyAlignment="1" applyProtection="1">
      <alignment horizontal="left" vertical="top"/>
    </xf>
    <xf numFmtId="0" fontId="6" fillId="2" borderId="11"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left" vertical="top" wrapText="1"/>
    </xf>
    <xf numFmtId="0" fontId="6" fillId="2" borderId="9" xfId="0" applyNumberFormat="1" applyFont="1" applyFill="1" applyBorder="1" applyAlignment="1" applyProtection="1">
      <alignment horizontal="center" vertical="top"/>
    </xf>
    <xf numFmtId="165" fontId="6" fillId="2" borderId="9" xfId="0" applyNumberFormat="1" applyFont="1" applyFill="1" applyBorder="1" applyAlignment="1" applyProtection="1">
      <alignment horizontal="right" vertical="top"/>
    </xf>
    <xf numFmtId="0" fontId="5" fillId="2" borderId="11"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left" vertical="top" wrapText="1"/>
    </xf>
    <xf numFmtId="0" fontId="5" fillId="2" borderId="9" xfId="0" applyNumberFormat="1" applyFont="1" applyFill="1" applyBorder="1" applyAlignment="1" applyProtection="1">
      <alignment horizontal="center" vertical="top"/>
    </xf>
    <xf numFmtId="165" fontId="5" fillId="2" borderId="9" xfId="0" applyNumberFormat="1" applyFont="1" applyFill="1" applyBorder="1" applyAlignment="1" applyProtection="1">
      <alignment horizontal="right" vertical="top"/>
    </xf>
    <xf numFmtId="0" fontId="4" fillId="2" borderId="11"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left" vertical="top" wrapText="1"/>
    </xf>
    <xf numFmtId="0" fontId="4" fillId="2" borderId="9" xfId="0" applyNumberFormat="1" applyFont="1" applyFill="1" applyBorder="1" applyAlignment="1" applyProtection="1">
      <alignment horizontal="center" vertical="top"/>
    </xf>
    <xf numFmtId="165" fontId="4" fillId="2" borderId="9" xfId="0" applyNumberFormat="1" applyFont="1" applyFill="1" applyBorder="1" applyAlignment="1" applyProtection="1">
      <alignment horizontal="right" vertical="top"/>
    </xf>
    <xf numFmtId="0" fontId="5" fillId="2" borderId="12"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left" vertical="top" wrapText="1"/>
    </xf>
    <xf numFmtId="0" fontId="5" fillId="2" borderId="10" xfId="0" applyNumberFormat="1" applyFont="1" applyFill="1" applyBorder="1" applyAlignment="1" applyProtection="1">
      <alignment horizontal="center" vertical="top"/>
    </xf>
    <xf numFmtId="165" fontId="5" fillId="2" borderId="10" xfId="0" applyNumberFormat="1" applyFont="1" applyFill="1" applyBorder="1" applyAlignment="1" applyProtection="1">
      <alignment horizontal="right" vertical="top"/>
    </xf>
    <xf numFmtId="0" fontId="4" fillId="2" borderId="0" xfId="0" applyNumberFormat="1" applyFont="1" applyFill="1" applyBorder="1" applyAlignment="1" applyProtection="1">
      <alignment horizontal="left" vertical="top" wrapText="1"/>
    </xf>
    <xf numFmtId="0" fontId="3" fillId="2" borderId="0" xfId="0" applyNumberFormat="1" applyFont="1" applyFill="1" applyBorder="1" applyAlignment="1" applyProtection="1">
      <alignment horizontal="center" vertical="top"/>
    </xf>
    <xf numFmtId="0" fontId="3" fillId="2" borderId="0" xfId="0" applyNumberFormat="1" applyFont="1" applyFill="1" applyBorder="1" applyAlignment="1" applyProtection="1">
      <alignment horizontal="center"/>
    </xf>
    <xf numFmtId="0" fontId="2" fillId="2" borderId="0" xfId="0" applyNumberFormat="1" applyFont="1" applyFill="1" applyBorder="1" applyAlignment="1" applyProtection="1">
      <alignment horizontal="center" vertical="center"/>
    </xf>
    <xf numFmtId="0" fontId="2" fillId="2" borderId="0" xfId="0" applyNumberFormat="1" applyFont="1" applyFill="1" applyBorder="1" applyAlignment="1" applyProtection="1">
      <alignment horizontal="center"/>
    </xf>
    <xf numFmtId="0" fontId="32" fillId="8" borderId="21" xfId="2" applyFont="1" applyFill="1" applyBorder="1" applyAlignment="1">
      <alignment horizontal="center" vertical="center" wrapText="1"/>
    </xf>
    <xf numFmtId="0" fontId="32" fillId="8" borderId="22" xfId="2" applyFont="1" applyFill="1" applyBorder="1" applyAlignment="1">
      <alignment horizontal="center" vertical="center" wrapText="1"/>
    </xf>
    <xf numFmtId="0" fontId="32" fillId="7" borderId="0" xfId="1" applyFont="1" applyFill="1" applyAlignment="1">
      <alignment horizontal="left" vertical="center" wrapText="1"/>
    </xf>
    <xf numFmtId="0" fontId="32" fillId="7" borderId="0" xfId="1" applyFont="1" applyFill="1" applyAlignment="1">
      <alignment horizontal="left" vertical="center"/>
    </xf>
    <xf numFmtId="37" fontId="30" fillId="7" borderId="0" xfId="1" applyNumberFormat="1" applyFont="1" applyFill="1" applyAlignment="1">
      <alignment horizontal="left"/>
    </xf>
    <xf numFmtId="0" fontId="32" fillId="8" borderId="20" xfId="2" applyFont="1" applyFill="1" applyBorder="1" applyAlignment="1">
      <alignment horizontal="center" vertical="center" wrapText="1"/>
    </xf>
    <xf numFmtId="0" fontId="32" fillId="8" borderId="23" xfId="2" applyFont="1" applyFill="1" applyBorder="1" applyAlignment="1">
      <alignment horizontal="center" vertical="center" wrapText="1"/>
    </xf>
    <xf numFmtId="0" fontId="32" fillId="8" borderId="20" xfId="2" applyNumberFormat="1" applyFont="1" applyFill="1" applyBorder="1" applyAlignment="1" applyProtection="1">
      <alignment horizontal="center" vertical="center" wrapText="1"/>
    </xf>
    <xf numFmtId="0" fontId="32" fillId="8" borderId="23" xfId="2" applyNumberFormat="1" applyFont="1" applyFill="1" applyBorder="1" applyAlignment="1" applyProtection="1">
      <alignment horizontal="center" vertical="center" wrapText="1"/>
    </xf>
    <xf numFmtId="0" fontId="30" fillId="7" borderId="0" xfId="1" applyFont="1" applyFill="1" applyAlignment="1">
      <alignment horizontal="left" vertical="top" wrapText="1"/>
    </xf>
    <xf numFmtId="0" fontId="30" fillId="7" borderId="0" xfId="1" applyFont="1" applyFill="1" applyAlignment="1">
      <alignment horizontal="left" vertical="center" wrapText="1"/>
    </xf>
    <xf numFmtId="0" fontId="24" fillId="0" borderId="0" xfId="1" applyFont="1" applyFill="1" applyAlignment="1">
      <alignment horizontal="right" vertical="center" wrapText="1"/>
    </xf>
    <xf numFmtId="0" fontId="26" fillId="7" borderId="0" xfId="1" applyFont="1" applyFill="1" applyAlignment="1">
      <alignment horizontal="right" vertical="center" wrapText="1"/>
    </xf>
    <xf numFmtId="0" fontId="27" fillId="0" borderId="0" xfId="1" applyFont="1" applyFill="1" applyAlignment="1">
      <alignment horizontal="center" vertical="center" wrapText="1"/>
    </xf>
    <xf numFmtId="0" fontId="28" fillId="0" borderId="0" xfId="1" applyFont="1" applyFill="1" applyAlignment="1">
      <alignment horizontal="center" vertical="center" wrapText="1"/>
    </xf>
    <xf numFmtId="0" fontId="29" fillId="7" borderId="0" xfId="1" applyFont="1" applyFill="1" applyAlignment="1">
      <alignment horizontal="center" vertical="center" wrapText="1"/>
    </xf>
    <xf numFmtId="0" fontId="29" fillId="7" borderId="0" xfId="1" applyFont="1" applyFill="1" applyAlignment="1">
      <alignment horizontal="center" vertical="center"/>
    </xf>
    <xf numFmtId="0" fontId="32" fillId="7" borderId="0" xfId="1" applyFont="1" applyFill="1" applyAlignment="1">
      <alignment horizontal="left" wrapText="1"/>
    </xf>
    <xf numFmtId="0" fontId="30" fillId="0" borderId="0" xfId="3" applyFont="1" applyAlignment="1">
      <alignment horizontal="left" vertical="center" wrapText="1" readingOrder="1"/>
    </xf>
    <xf numFmtId="0" fontId="5" fillId="2" borderId="0" xfId="0" applyNumberFormat="1" applyFont="1" applyFill="1" applyBorder="1" applyAlignment="1" applyProtection="1">
      <alignment horizontal="center" vertical="center"/>
    </xf>
    <xf numFmtId="0" fontId="5" fillId="2" borderId="0" xfId="0" applyNumberFormat="1" applyFont="1" applyFill="1" applyBorder="1" applyAlignment="1" applyProtection="1">
      <alignment horizontal="center" vertical="center" wrapText="1"/>
    </xf>
    <xf numFmtId="0" fontId="5" fillId="3" borderId="8" xfId="0" applyNumberFormat="1" applyFont="1" applyFill="1" applyBorder="1" applyAlignment="1" applyProtection="1">
      <alignment horizontal="center" vertical="center" wrapText="1"/>
    </xf>
    <xf numFmtId="0" fontId="5" fillId="3" borderId="5" xfId="0" applyNumberFormat="1" applyFont="1" applyFill="1" applyBorder="1" applyAlignment="1" applyProtection="1">
      <alignment horizontal="center" vertical="center" wrapText="1"/>
    </xf>
    <xf numFmtId="0" fontId="5" fillId="4" borderId="12" xfId="0" applyNumberFormat="1" applyFont="1" applyFill="1" applyBorder="1" applyAlignment="1" applyProtection="1">
      <alignment horizontal="center" vertical="top"/>
    </xf>
    <xf numFmtId="0" fontId="5" fillId="4" borderId="10" xfId="0" applyNumberFormat="1" applyFont="1" applyFill="1" applyBorder="1" applyAlignment="1" applyProtection="1">
      <alignment horizontal="center" vertical="top"/>
    </xf>
    <xf numFmtId="0" fontId="5" fillId="2" borderId="0" xfId="0" applyNumberFormat="1" applyFont="1" applyFill="1" applyBorder="1" applyAlignment="1" applyProtection="1">
      <alignment horizontal="center" vertical="top"/>
    </xf>
    <xf numFmtId="0" fontId="4" fillId="2" borderId="0" xfId="0" applyNumberFormat="1" applyFont="1" applyFill="1" applyBorder="1" applyAlignment="1" applyProtection="1">
      <alignment horizontal="center" vertical="top"/>
    </xf>
    <xf numFmtId="0" fontId="4" fillId="2" borderId="1" xfId="0" applyNumberFormat="1" applyFont="1" applyFill="1" applyBorder="1" applyAlignment="1" applyProtection="1">
      <alignment horizontal="right" vertical="top"/>
    </xf>
    <xf numFmtId="0" fontId="5" fillId="2" borderId="0" xfId="0" applyNumberFormat="1" applyFont="1" applyFill="1" applyBorder="1" applyAlignment="1" applyProtection="1">
      <alignment horizontal="left" vertical="top" wrapText="1"/>
    </xf>
    <xf numFmtId="15" fontId="4" fillId="2" borderId="0" xfId="0" quotePrefix="1" applyNumberFormat="1" applyFont="1" applyFill="1" applyBorder="1" applyAlignment="1" applyProtection="1">
      <alignment horizontal="left" vertical="top"/>
    </xf>
    <xf numFmtId="0" fontId="20" fillId="2" borderId="0" xfId="0" applyNumberFormat="1" applyFont="1" applyFill="1" applyBorder="1" applyAlignment="1" applyProtection="1">
      <alignment horizontal="center" vertical="center" wrapText="1"/>
    </xf>
    <xf numFmtId="0" fontId="19" fillId="2" borderId="0" xfId="0" applyNumberFormat="1" applyFont="1" applyFill="1" applyBorder="1" applyAlignment="1" applyProtection="1">
      <alignment horizontal="center" vertical="top"/>
    </xf>
    <xf numFmtId="0" fontId="5" fillId="2" borderId="0" xfId="0" applyNumberFormat="1" applyFont="1" applyFill="1" applyBorder="1" applyAlignment="1" applyProtection="1">
      <alignment horizontal="left" vertical="top"/>
    </xf>
    <xf numFmtId="0" fontId="47" fillId="2" borderId="0" xfId="0" applyNumberFormat="1" applyFont="1" applyFill="1" applyBorder="1" applyAlignment="1" applyProtection="1">
      <alignment horizontal="right" vertical="top" wrapText="1"/>
    </xf>
    <xf numFmtId="0" fontId="44" fillId="2" borderId="0" xfId="0" applyNumberFormat="1" applyFont="1" applyFill="1" applyBorder="1" applyAlignment="1" applyProtection="1">
      <alignment horizontal="center" vertical="top" wrapText="1"/>
    </xf>
    <xf numFmtId="0" fontId="44" fillId="2" borderId="0" xfId="0" applyNumberFormat="1" applyFont="1" applyFill="1" applyBorder="1" applyAlignment="1" applyProtection="1">
      <alignment horizontal="center" vertical="top"/>
    </xf>
    <xf numFmtId="0" fontId="18" fillId="0" borderId="0" xfId="3" applyFont="1" applyAlignment="1">
      <alignment horizontal="center" vertical="center" wrapText="1"/>
    </xf>
    <xf numFmtId="0" fontId="36" fillId="0" borderId="0" xfId="3" applyFont="1" applyAlignment="1">
      <alignment horizontal="center" vertical="center" wrapText="1"/>
    </xf>
    <xf numFmtId="0" fontId="36" fillId="0" borderId="0" xfId="3" applyFont="1" applyAlignment="1">
      <alignment horizontal="center" vertical="center"/>
    </xf>
    <xf numFmtId="0" fontId="36" fillId="0" borderId="0" xfId="3" applyFont="1" applyAlignment="1">
      <alignment horizontal="right" vertical="center" wrapText="1"/>
    </xf>
    <xf numFmtId="0" fontId="36" fillId="9" borderId="24" xfId="3" applyFont="1" applyFill="1" applyBorder="1" applyAlignment="1">
      <alignment horizontal="center" vertical="center" wrapText="1"/>
    </xf>
    <xf numFmtId="0" fontId="40" fillId="9" borderId="24" xfId="3" applyFont="1" applyFill="1" applyBorder="1" applyAlignment="1">
      <alignment horizontal="center" vertical="center" wrapText="1"/>
    </xf>
    <xf numFmtId="0" fontId="36" fillId="2" borderId="0" xfId="3" applyNumberFormat="1" applyFont="1" applyFill="1" applyBorder="1" applyAlignment="1" applyProtection="1">
      <alignment horizontal="center" vertical="top"/>
    </xf>
    <xf numFmtId="0" fontId="37" fillId="7" borderId="0" xfId="1" applyFont="1" applyFill="1" applyAlignment="1">
      <alignment horizontal="left" vertical="center" wrapText="1"/>
    </xf>
    <xf numFmtId="0" fontId="37" fillId="7" borderId="0" xfId="1" applyFont="1" applyFill="1" applyAlignment="1">
      <alignment horizontal="left" vertical="center"/>
    </xf>
    <xf numFmtId="0" fontId="38" fillId="7" borderId="0" xfId="1" applyFont="1" applyFill="1" applyAlignment="1">
      <alignment horizontal="left" vertical="center" wrapText="1"/>
    </xf>
    <xf numFmtId="0" fontId="37" fillId="7" borderId="0" xfId="1" applyFont="1" applyFill="1" applyAlignment="1">
      <alignment horizontal="left" vertical="top" wrapText="1"/>
    </xf>
    <xf numFmtId="0" fontId="38" fillId="7" borderId="0" xfId="1" applyFont="1" applyFill="1" applyAlignment="1">
      <alignment horizontal="left" vertical="top" wrapText="1"/>
    </xf>
  </cellXfs>
  <cellStyles count="6">
    <cellStyle name="Comma 4" xfId="4"/>
    <cellStyle name="Normal" xfId="0" builtinId="0"/>
    <cellStyle name="Normal 3 2 2 2 2" xfId="2"/>
    <cellStyle name="Normal 3 3" xfId="3"/>
    <cellStyle name="Normal 4" xfId="1"/>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48225" cy="581025"/>
    <xdr:sp macro="" textlink="" fLocksText="0">
      <xdr:nvSpPr>
        <xdr:cNvPr id="3" name="Text Box 2"/>
        <xdr:cNvSpPr txBox="1">
          <a:spLocks noChangeArrowheads="1"/>
        </xdr:cNvSpPr>
      </xdr:nvSpPr>
      <xdr:spPr bwMode="auto">
        <a:xfrm>
          <a:off x="609600" y="9525"/>
          <a:ext cx="48482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791325" cy="314325"/>
    <xdr:sp macro="" textlink="" fLocksText="0">
      <xdr:nvSpPr>
        <xdr:cNvPr id="4" name="Text Box 3"/>
        <xdr:cNvSpPr txBox="1">
          <a:spLocks noChangeArrowheads="1"/>
        </xdr:cNvSpPr>
      </xdr:nvSpPr>
      <xdr:spPr bwMode="auto">
        <a:xfrm>
          <a:off x="9525" y="200025"/>
          <a:ext cx="67913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90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791325" cy="361950"/>
    <xdr:sp macro="" textlink="" fLocksText="0">
      <xdr:nvSpPr>
        <xdr:cNvPr id="5" name="Text Box 4"/>
        <xdr:cNvSpPr txBox="1">
          <a:spLocks noChangeArrowheads="1"/>
        </xdr:cNvSpPr>
      </xdr:nvSpPr>
      <xdr:spPr bwMode="auto">
        <a:xfrm>
          <a:off x="9525" y="581025"/>
          <a:ext cx="67913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791325" cy="342900"/>
    <xdr:sp macro="" textlink="" fLocksText="0">
      <xdr:nvSpPr>
        <xdr:cNvPr id="6" name="Text Box 5"/>
        <xdr:cNvSpPr txBox="1">
          <a:spLocks noChangeArrowheads="1"/>
        </xdr:cNvSpPr>
      </xdr:nvSpPr>
      <xdr:spPr bwMode="auto">
        <a:xfrm>
          <a:off x="9525" y="771525"/>
          <a:ext cx="67913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12 năm 2022 / As at 31 Dec 2022</a:t>
          </a:r>
        </a:p>
      </xdr:txBody>
    </xdr:sp>
    <xdr:clientData/>
  </xdr:oneCellAnchor>
  <xdr:oneCellAnchor>
    <xdr:from>
      <xdr:col>0</xdr:col>
      <xdr:colOff>9525</xdr:colOff>
      <xdr:row>5</xdr:row>
      <xdr:rowOff>9525</xdr:rowOff>
    </xdr:from>
    <xdr:ext cx="1943100" cy="209550"/>
    <xdr:sp macro="" textlink="" fLocksText="0">
      <xdr:nvSpPr>
        <xdr:cNvPr id="7" name="Text Box 6"/>
        <xdr:cNvSpPr txBox="1">
          <a:spLocks noChangeArrowheads="1"/>
        </xdr:cNvSpPr>
      </xdr:nvSpPr>
      <xdr:spPr bwMode="auto">
        <a:xfrm>
          <a:off x="9525" y="962025"/>
          <a:ext cx="19431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48225" cy="209550"/>
    <xdr:sp macro="" textlink="" fLocksText="0">
      <xdr:nvSpPr>
        <xdr:cNvPr id="8" name="Text Box 7"/>
        <xdr:cNvSpPr txBox="1">
          <a:spLocks noChangeArrowheads="1"/>
        </xdr:cNvSpPr>
      </xdr:nvSpPr>
      <xdr:spPr bwMode="auto">
        <a:xfrm>
          <a:off x="609600" y="962025"/>
          <a:ext cx="48482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200025"/>
    <xdr:sp macro="" textlink="" fLocksText="0">
      <xdr:nvSpPr>
        <xdr:cNvPr id="9" name="Text Box 8"/>
        <xdr:cNvSpPr txBox="1">
          <a:spLocks noChangeArrowheads="1"/>
        </xdr:cNvSpPr>
      </xdr:nvSpPr>
      <xdr:spPr bwMode="auto">
        <a:xfrm>
          <a:off x="9525" y="1152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48225" cy="200025"/>
    <xdr:sp macro="" textlink="" fLocksText="0">
      <xdr:nvSpPr>
        <xdr:cNvPr id="10" name="Text Box 9"/>
        <xdr:cNvSpPr txBox="1">
          <a:spLocks noChangeArrowheads="1"/>
        </xdr:cNvSpPr>
      </xdr:nvSpPr>
      <xdr:spPr bwMode="auto">
        <a:xfrm>
          <a:off x="609600" y="1152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200025"/>
    <xdr:sp macro="" textlink="" fLocksText="0">
      <xdr:nvSpPr>
        <xdr:cNvPr id="11" name="Text Box 10"/>
        <xdr:cNvSpPr txBox="1">
          <a:spLocks noChangeArrowheads="1"/>
        </xdr:cNvSpPr>
      </xdr:nvSpPr>
      <xdr:spPr bwMode="auto">
        <a:xfrm>
          <a:off x="9525" y="1343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48225" cy="200025"/>
    <xdr:sp macro="" textlink="" fLocksText="0">
      <xdr:nvSpPr>
        <xdr:cNvPr id="12" name="Text Box 11"/>
        <xdr:cNvSpPr txBox="1">
          <a:spLocks noChangeArrowheads="1"/>
        </xdr:cNvSpPr>
      </xdr:nvSpPr>
      <xdr:spPr bwMode="auto">
        <a:xfrm>
          <a:off x="609600" y="1343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200025"/>
    <xdr:sp macro="" textlink="" fLocksText="0">
      <xdr:nvSpPr>
        <xdr:cNvPr id="13" name="Text Box 12"/>
        <xdr:cNvSpPr txBox="1">
          <a:spLocks noChangeArrowheads="1"/>
        </xdr:cNvSpPr>
      </xdr:nvSpPr>
      <xdr:spPr bwMode="auto">
        <a:xfrm>
          <a:off x="9525" y="1533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48225" cy="200025"/>
    <xdr:sp macro="" textlink="" fLocksText="0">
      <xdr:nvSpPr>
        <xdr:cNvPr id="14" name="Text Box 13"/>
        <xdr:cNvSpPr txBox="1">
          <a:spLocks noChangeArrowheads="1"/>
        </xdr:cNvSpPr>
      </xdr:nvSpPr>
      <xdr:spPr bwMode="auto">
        <a:xfrm>
          <a:off x="609600" y="1533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200025"/>
    <xdr:sp macro="" textlink="" fLocksText="0">
      <xdr:nvSpPr>
        <xdr:cNvPr id="15" name="Text Box 14"/>
        <xdr:cNvSpPr txBox="1">
          <a:spLocks noChangeArrowheads="1"/>
        </xdr:cNvSpPr>
      </xdr:nvSpPr>
      <xdr:spPr bwMode="auto">
        <a:xfrm>
          <a:off x="9525" y="1724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48225" cy="200025"/>
    <xdr:sp macro="" textlink="" fLocksText="0">
      <xdr:nvSpPr>
        <xdr:cNvPr id="16" name="Text Box 15"/>
        <xdr:cNvSpPr txBox="1">
          <a:spLocks noChangeArrowheads="1"/>
        </xdr:cNvSpPr>
      </xdr:nvSpPr>
      <xdr:spPr bwMode="auto">
        <a:xfrm>
          <a:off x="609600" y="1724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Bản Việt</a:t>
          </a:r>
        </a:p>
      </xdr:txBody>
    </xdr:sp>
    <xdr:clientData/>
  </xdr:oneCellAnchor>
  <xdr:oneCellAnchor>
    <xdr:from>
      <xdr:col>0</xdr:col>
      <xdr:colOff>9525</xdr:colOff>
      <xdr:row>10</xdr:row>
      <xdr:rowOff>9525</xdr:rowOff>
    </xdr:from>
    <xdr:ext cx="1943100" cy="200025"/>
    <xdr:sp macro="" textlink="" fLocksText="0">
      <xdr:nvSpPr>
        <xdr:cNvPr id="17" name="Text Box 16"/>
        <xdr:cNvSpPr txBox="1">
          <a:spLocks noChangeArrowheads="1"/>
        </xdr:cNvSpPr>
      </xdr:nvSpPr>
      <xdr:spPr bwMode="auto">
        <a:xfrm>
          <a:off x="9525" y="1914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48225" cy="200025"/>
    <xdr:sp macro="" textlink="" fLocksText="0">
      <xdr:nvSpPr>
        <xdr:cNvPr id="18" name="Text Box 17"/>
        <xdr:cNvSpPr txBox="1">
          <a:spLocks noChangeArrowheads="1"/>
        </xdr:cNvSpPr>
      </xdr:nvSpPr>
      <xdr:spPr bwMode="auto">
        <a:xfrm>
          <a:off x="609600" y="1914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11</xdr:row>
      <xdr:rowOff>9525</xdr:rowOff>
    </xdr:from>
    <xdr:ext cx="1943100" cy="200025"/>
    <xdr:sp macro="" textlink="" fLocksText="0">
      <xdr:nvSpPr>
        <xdr:cNvPr id="19" name="Text Box 18"/>
        <xdr:cNvSpPr txBox="1">
          <a:spLocks noChangeArrowheads="1"/>
        </xdr:cNvSpPr>
      </xdr:nvSpPr>
      <xdr:spPr bwMode="auto">
        <a:xfrm>
          <a:off x="9525" y="21050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48225" cy="200025"/>
    <xdr:sp macro="" textlink="" fLocksText="0">
      <xdr:nvSpPr>
        <xdr:cNvPr id="20" name="Text Box 19"/>
        <xdr:cNvSpPr txBox="1">
          <a:spLocks noChangeArrowheads="1"/>
        </xdr:cNvSpPr>
      </xdr:nvSpPr>
      <xdr:spPr bwMode="auto">
        <a:xfrm>
          <a:off x="609600" y="21050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13/02/2023</a:t>
          </a:r>
        </a:p>
      </xdr:txBody>
    </xdr:sp>
    <xdr:clientData/>
  </xdr:oneCellAnchor>
  <xdr:oneCellAnchor>
    <xdr:from>
      <xdr:col>0</xdr:col>
      <xdr:colOff>9525</xdr:colOff>
      <xdr:row>12</xdr:row>
      <xdr:rowOff>9525</xdr:rowOff>
    </xdr:from>
    <xdr:ext cx="1943100" cy="200025"/>
    <xdr:sp macro="" textlink="" fLocksText="0">
      <xdr:nvSpPr>
        <xdr:cNvPr id="21" name="Text Box 20"/>
        <xdr:cNvSpPr txBox="1">
          <a:spLocks noChangeArrowheads="1"/>
        </xdr:cNvSpPr>
      </xdr:nvSpPr>
      <xdr:spPr bwMode="auto">
        <a:xfrm>
          <a:off x="9525" y="2295525"/>
          <a:ext cx="19431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48225" cy="200025"/>
    <xdr:sp macro="" textlink="" fLocksText="0">
      <xdr:nvSpPr>
        <xdr:cNvPr id="22" name="Text Box 21"/>
        <xdr:cNvSpPr txBox="1">
          <a:spLocks noChangeArrowheads="1"/>
        </xdr:cNvSpPr>
      </xdr:nvSpPr>
      <xdr:spPr bwMode="auto">
        <a:xfrm>
          <a:off x="609600" y="2295525"/>
          <a:ext cx="48482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13 Feb 2023</a:t>
          </a:r>
        </a:p>
      </xdr:txBody>
    </xdr:sp>
    <xdr:clientData/>
  </xdr:oneCellAnchor>
  <xdr:oneCellAnchor>
    <xdr:from>
      <xdr:col>0</xdr:col>
      <xdr:colOff>9525</xdr:colOff>
      <xdr:row>116</xdr:row>
      <xdr:rowOff>9525</xdr:rowOff>
    </xdr:from>
    <xdr:ext cx="6791325" cy="333375"/>
    <xdr:sp macro="" textlink="" fLocksText="0">
      <xdr:nvSpPr>
        <xdr:cNvPr id="23" name="Text Box 22"/>
        <xdr:cNvSpPr txBox="1">
          <a:spLocks noChangeArrowheads="1"/>
        </xdr:cNvSpPr>
      </xdr:nvSpPr>
      <xdr:spPr bwMode="auto">
        <a:xfrm>
          <a:off x="9525" y="22107525"/>
          <a:ext cx="67913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 Quỹ được cấp phép thành lập ngày 22/09/2022 nên không có số liệu kỳ trước.</a:t>
          </a:r>
        </a:p>
        <a:p>
          <a:pPr algn="l" rtl="0">
            <a:defRPr sz="1000"/>
          </a:pPr>
          <a:r>
            <a:rPr lang="en-US" sz="975" b="0" i="0" u="none" strike="noStrike" baseline="0">
              <a:solidFill>
                <a:srgbClr val="000000"/>
              </a:solidFill>
              <a:latin typeface="Times New Roman"/>
              <a:cs typeface="Times New Roman"/>
            </a:rPr>
            <a:t>Fund's Certificate was granted on 22 Sep 2022, so data for last period is left blank.</a:t>
          </a:r>
        </a:p>
      </xdr:txBody>
    </xdr:sp>
    <xdr:clientData/>
  </xdr:oneCellAnchor>
  <xdr:oneCellAnchor>
    <xdr:from>
      <xdr:col>0</xdr:col>
      <xdr:colOff>9525</xdr:colOff>
      <xdr:row>118</xdr:row>
      <xdr:rowOff>9525</xdr:rowOff>
    </xdr:from>
    <xdr:ext cx="1295400" cy="190500"/>
    <xdr:sp macro="" textlink="" fLocksText="0">
      <xdr:nvSpPr>
        <xdr:cNvPr id="24" name="Text Box 23"/>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118</xdr:row>
      <xdr:rowOff>9525</xdr:rowOff>
    </xdr:from>
    <xdr:ext cx="2981325" cy="190500"/>
    <xdr:sp macro="" textlink="" fLocksText="0">
      <xdr:nvSpPr>
        <xdr:cNvPr id="25" name="Text Box 24"/>
        <xdr:cNvSpPr txBox="1">
          <a:spLocks noChangeArrowheads="1"/>
        </xdr:cNvSpPr>
      </xdr:nvSpPr>
      <xdr:spPr bwMode="auto">
        <a:xfrm>
          <a:off x="609600" y="224885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118</xdr:row>
      <xdr:rowOff>9525</xdr:rowOff>
    </xdr:from>
    <xdr:ext cx="2514600" cy="190500"/>
    <xdr:sp macro="" textlink="" fLocksText="0">
      <xdr:nvSpPr>
        <xdr:cNvPr id="26" name="Text Box 25"/>
        <xdr:cNvSpPr txBox="1">
          <a:spLocks noChangeArrowheads="1"/>
        </xdr:cNvSpPr>
      </xdr:nvSpPr>
      <xdr:spPr bwMode="auto">
        <a:xfrm>
          <a:off x="1838325" y="224885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119</xdr:row>
      <xdr:rowOff>9525</xdr:rowOff>
    </xdr:from>
    <xdr:ext cx="1295400" cy="190500"/>
    <xdr:sp macro="" textlink="" fLocksText="0">
      <xdr:nvSpPr>
        <xdr:cNvPr id="27" name="Text Box 26"/>
        <xdr:cNvSpPr txBox="1">
          <a:spLocks noChangeArrowheads="1"/>
        </xdr:cNvSpPr>
      </xdr:nvSpPr>
      <xdr:spPr bwMode="auto">
        <a:xfrm>
          <a:off x="9525" y="22679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119</xdr:row>
      <xdr:rowOff>9525</xdr:rowOff>
    </xdr:from>
    <xdr:ext cx="2981325" cy="190500"/>
    <xdr:sp macro="" textlink="" fLocksText="0">
      <xdr:nvSpPr>
        <xdr:cNvPr id="28" name="Text Box 27"/>
        <xdr:cNvSpPr txBox="1">
          <a:spLocks noChangeArrowheads="1"/>
        </xdr:cNvSpPr>
      </xdr:nvSpPr>
      <xdr:spPr bwMode="auto">
        <a:xfrm>
          <a:off x="609600" y="22679025"/>
          <a:ext cx="29813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119</xdr:row>
      <xdr:rowOff>9525</xdr:rowOff>
    </xdr:from>
    <xdr:ext cx="2514600" cy="190500"/>
    <xdr:sp macro="" textlink="" fLocksText="0">
      <xdr:nvSpPr>
        <xdr:cNvPr id="29" name="Text Box 28"/>
        <xdr:cNvSpPr txBox="1">
          <a:spLocks noChangeArrowheads="1"/>
        </xdr:cNvSpPr>
      </xdr:nvSpPr>
      <xdr:spPr bwMode="auto">
        <a:xfrm>
          <a:off x="1838325" y="22679025"/>
          <a:ext cx="25146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9525</xdr:colOff>
      <xdr:row>0</xdr:row>
      <xdr:rowOff>9525</xdr:rowOff>
    </xdr:from>
    <xdr:ext cx="6048375" cy="714375"/>
    <xdr:sp macro="" textlink="" fLocksText="0">
      <xdr:nvSpPr>
        <xdr:cNvPr id="3" name="Text Box 2"/>
        <xdr:cNvSpPr txBox="1">
          <a:spLocks noChangeArrowheads="1"/>
        </xdr:cNvSpPr>
      </xdr:nvSpPr>
      <xdr:spPr bwMode="auto">
        <a:xfrm>
          <a:off x="619125" y="9525"/>
          <a:ext cx="60483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1" i="0" u="none" strike="noStrike" baseline="0">
              <a:solidFill>
                <a:srgbClr val="000000"/>
              </a:solidFill>
              <a:latin typeface="Times New Roman"/>
              <a:cs typeface="Times New Roman"/>
            </a:rPr>
            <a:t>Mẫu số B03g - QM: Mẫu báo cáo thay đổi giá trị tài sản ròng, giao dịch chứng chỉ quỹ</a:t>
          </a:r>
        </a:p>
        <a:p>
          <a:pPr algn="r" rtl="0">
            <a:defRPr sz="1000"/>
          </a:pPr>
          <a:r>
            <a:rPr lang="en-US" sz="975" b="1" i="0" u="none" strike="noStrike" baseline="0">
              <a:solidFill>
                <a:srgbClr val="000000"/>
              </a:solidFill>
              <a:latin typeface="Times New Roman"/>
              <a:cs typeface="Times New Roman"/>
            </a:rPr>
            <a:t>Template B03g - QM: Report on change of Net Asset Value, trading of Fund Certificate</a:t>
          </a:r>
        </a:p>
      </xdr:txBody>
    </xdr:sp>
    <xdr:clientData/>
  </xdr:oneCellAnchor>
  <xdr:oneCellAnchor>
    <xdr:from>
      <xdr:col>0</xdr:col>
      <xdr:colOff>9525</xdr:colOff>
      <xdr:row>1</xdr:row>
      <xdr:rowOff>9525</xdr:rowOff>
    </xdr:from>
    <xdr:ext cx="6762750" cy="285750"/>
    <xdr:sp macro="" textlink="" fLocksText="0">
      <xdr:nvSpPr>
        <xdr:cNvPr id="4" name="Text Box 3"/>
        <xdr:cNvSpPr txBox="1">
          <a:spLocks noChangeArrowheads="1"/>
        </xdr:cNvSpPr>
      </xdr:nvSpPr>
      <xdr:spPr bwMode="auto">
        <a:xfrm>
          <a:off x="9525" y="200025"/>
          <a:ext cx="6762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oneCellAnchor>
  <xdr:oneCellAnchor>
    <xdr:from>
      <xdr:col>0</xdr:col>
      <xdr:colOff>9525</xdr:colOff>
      <xdr:row>3</xdr:row>
      <xdr:rowOff>9525</xdr:rowOff>
    </xdr:from>
    <xdr:ext cx="6762750" cy="466725"/>
    <xdr:sp macro="" textlink="" fLocksText="0">
      <xdr:nvSpPr>
        <xdr:cNvPr id="5" name="Text Box 4"/>
        <xdr:cNvSpPr txBox="1">
          <a:spLocks noChangeArrowheads="1"/>
        </xdr:cNvSpPr>
      </xdr:nvSpPr>
      <xdr:spPr bwMode="auto">
        <a:xfrm>
          <a:off x="9525" y="581025"/>
          <a:ext cx="67627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THAY ĐỔI GIÁ TRỊ TÀI SẢN RÒNG, GIAO DỊCH CHỨNG CHỈ QUỸ</a:t>
          </a:r>
        </a:p>
        <a:p>
          <a:pPr algn="ctr" rtl="0">
            <a:defRPr sz="1000"/>
          </a:pPr>
          <a:r>
            <a:rPr lang="en-US" sz="1150" b="1" i="0" u="none" strike="noStrike" baseline="0">
              <a:solidFill>
                <a:srgbClr val="000000"/>
              </a:solidFill>
              <a:latin typeface="Times New Roman"/>
              <a:cs typeface="Times New Roman"/>
            </a:rPr>
            <a:t>REPORT ON CHANGE OF NET ASSET VALUE, TRADING OF FUND CERTIFICATE</a:t>
          </a:r>
        </a:p>
      </xdr:txBody>
    </xdr:sp>
    <xdr:clientData/>
  </xdr:oneCellAnchor>
  <xdr:oneCellAnchor>
    <xdr:from>
      <xdr:col>0</xdr:col>
      <xdr:colOff>9525</xdr:colOff>
      <xdr:row>4</xdr:row>
      <xdr:rowOff>9525</xdr:rowOff>
    </xdr:from>
    <xdr:ext cx="6762750" cy="238125"/>
    <xdr:sp macro="" textlink="" fLocksText="0">
      <xdr:nvSpPr>
        <xdr:cNvPr id="6" name="Text Box 5"/>
        <xdr:cNvSpPr txBox="1">
          <a:spLocks noChangeArrowheads="1"/>
        </xdr:cNvSpPr>
      </xdr:nvSpPr>
      <xdr:spPr bwMode="auto">
        <a:xfrm>
          <a:off x="9525" y="771525"/>
          <a:ext cx="67627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Năm 2022 / Year 2022</a:t>
          </a:r>
        </a:p>
      </xdr:txBody>
    </xdr:sp>
    <xdr:clientData/>
  </xdr:oneCellAnchor>
  <xdr:oneCellAnchor>
    <xdr:from>
      <xdr:col>0</xdr:col>
      <xdr:colOff>9525</xdr:colOff>
      <xdr:row>5</xdr:row>
      <xdr:rowOff>9525</xdr:rowOff>
    </xdr:from>
    <xdr:ext cx="1666875" cy="200025"/>
    <xdr:sp macro="" textlink="" fLocksText="0">
      <xdr:nvSpPr>
        <xdr:cNvPr id="7" name="Text Box 6"/>
        <xdr:cNvSpPr txBox="1">
          <a:spLocks noChangeArrowheads="1"/>
        </xdr:cNvSpPr>
      </xdr:nvSpPr>
      <xdr:spPr bwMode="auto">
        <a:xfrm>
          <a:off x="9525" y="9620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962025</xdr:colOff>
      <xdr:row>5</xdr:row>
      <xdr:rowOff>9525</xdr:rowOff>
    </xdr:from>
    <xdr:ext cx="5095875" cy="200025"/>
    <xdr:sp macro="" textlink="" fLocksText="0">
      <xdr:nvSpPr>
        <xdr:cNvPr id="8" name="Text Box 7"/>
        <xdr:cNvSpPr txBox="1">
          <a:spLocks noChangeArrowheads="1"/>
        </xdr:cNvSpPr>
      </xdr:nvSpPr>
      <xdr:spPr bwMode="auto">
        <a:xfrm>
          <a:off x="1219200" y="9620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666875" cy="200025"/>
    <xdr:sp macro="" textlink="" fLocksText="0">
      <xdr:nvSpPr>
        <xdr:cNvPr id="9" name="Text Box 8"/>
        <xdr:cNvSpPr txBox="1">
          <a:spLocks noChangeArrowheads="1"/>
        </xdr:cNvSpPr>
      </xdr:nvSpPr>
      <xdr:spPr bwMode="auto">
        <a:xfrm>
          <a:off x="9525" y="11525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962025</xdr:colOff>
      <xdr:row>6</xdr:row>
      <xdr:rowOff>9525</xdr:rowOff>
    </xdr:from>
    <xdr:ext cx="5095875" cy="200025"/>
    <xdr:sp macro="" textlink="" fLocksText="0">
      <xdr:nvSpPr>
        <xdr:cNvPr id="10" name="Text Box 9"/>
        <xdr:cNvSpPr txBox="1">
          <a:spLocks noChangeArrowheads="1"/>
        </xdr:cNvSpPr>
      </xdr:nvSpPr>
      <xdr:spPr bwMode="auto">
        <a:xfrm>
          <a:off x="1219200" y="11525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666875" cy="200025"/>
    <xdr:sp macro="" textlink="" fLocksText="0">
      <xdr:nvSpPr>
        <xdr:cNvPr id="11" name="Text Box 10"/>
        <xdr:cNvSpPr txBox="1">
          <a:spLocks noChangeArrowheads="1"/>
        </xdr:cNvSpPr>
      </xdr:nvSpPr>
      <xdr:spPr bwMode="auto">
        <a:xfrm>
          <a:off x="9525" y="13430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962025</xdr:colOff>
      <xdr:row>7</xdr:row>
      <xdr:rowOff>9525</xdr:rowOff>
    </xdr:from>
    <xdr:ext cx="5095875" cy="200025"/>
    <xdr:sp macro="" textlink="" fLocksText="0">
      <xdr:nvSpPr>
        <xdr:cNvPr id="12" name="Text Box 11"/>
        <xdr:cNvSpPr txBox="1">
          <a:spLocks noChangeArrowheads="1"/>
        </xdr:cNvSpPr>
      </xdr:nvSpPr>
      <xdr:spPr bwMode="auto">
        <a:xfrm>
          <a:off x="1219200" y="13430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666875" cy="200025"/>
    <xdr:sp macro="" textlink="" fLocksText="0">
      <xdr:nvSpPr>
        <xdr:cNvPr id="13" name="Text Box 12"/>
        <xdr:cNvSpPr txBox="1">
          <a:spLocks noChangeArrowheads="1"/>
        </xdr:cNvSpPr>
      </xdr:nvSpPr>
      <xdr:spPr bwMode="auto">
        <a:xfrm>
          <a:off x="9525" y="15335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962025</xdr:colOff>
      <xdr:row>8</xdr:row>
      <xdr:rowOff>9525</xdr:rowOff>
    </xdr:from>
    <xdr:ext cx="5095875" cy="200025"/>
    <xdr:sp macro="" textlink="" fLocksText="0">
      <xdr:nvSpPr>
        <xdr:cNvPr id="14" name="Text Box 13"/>
        <xdr:cNvSpPr txBox="1">
          <a:spLocks noChangeArrowheads="1"/>
        </xdr:cNvSpPr>
      </xdr:nvSpPr>
      <xdr:spPr bwMode="auto">
        <a:xfrm>
          <a:off x="1219200" y="15335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666875" cy="200025"/>
    <xdr:sp macro="" textlink="" fLocksText="0">
      <xdr:nvSpPr>
        <xdr:cNvPr id="15" name="Text Box 14"/>
        <xdr:cNvSpPr txBox="1">
          <a:spLocks noChangeArrowheads="1"/>
        </xdr:cNvSpPr>
      </xdr:nvSpPr>
      <xdr:spPr bwMode="auto">
        <a:xfrm>
          <a:off x="9525" y="17240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962025</xdr:colOff>
      <xdr:row>9</xdr:row>
      <xdr:rowOff>9525</xdr:rowOff>
    </xdr:from>
    <xdr:ext cx="5095875" cy="200025"/>
    <xdr:sp macro="" textlink="" fLocksText="0">
      <xdr:nvSpPr>
        <xdr:cNvPr id="16" name="Text Box 15"/>
        <xdr:cNvSpPr txBox="1">
          <a:spLocks noChangeArrowheads="1"/>
        </xdr:cNvSpPr>
      </xdr:nvSpPr>
      <xdr:spPr bwMode="auto">
        <a:xfrm>
          <a:off x="1219200" y="17240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0</xdr:col>
      <xdr:colOff>9525</xdr:colOff>
      <xdr:row>10</xdr:row>
      <xdr:rowOff>9525</xdr:rowOff>
    </xdr:from>
    <xdr:ext cx="1666875" cy="200025"/>
    <xdr:sp macro="" textlink="" fLocksText="0">
      <xdr:nvSpPr>
        <xdr:cNvPr id="17" name="Text Box 16"/>
        <xdr:cNvSpPr txBox="1">
          <a:spLocks noChangeArrowheads="1"/>
        </xdr:cNvSpPr>
      </xdr:nvSpPr>
      <xdr:spPr bwMode="auto">
        <a:xfrm>
          <a:off x="9525" y="19145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962025</xdr:colOff>
      <xdr:row>10</xdr:row>
      <xdr:rowOff>9525</xdr:rowOff>
    </xdr:from>
    <xdr:ext cx="5095875" cy="200025"/>
    <xdr:sp macro="" textlink="" fLocksText="0">
      <xdr:nvSpPr>
        <xdr:cNvPr id="18" name="Text Box 17"/>
        <xdr:cNvSpPr txBox="1">
          <a:spLocks noChangeArrowheads="1"/>
        </xdr:cNvSpPr>
      </xdr:nvSpPr>
      <xdr:spPr bwMode="auto">
        <a:xfrm>
          <a:off x="1219200" y="19145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11</xdr:row>
      <xdr:rowOff>9525</xdr:rowOff>
    </xdr:from>
    <xdr:ext cx="1666875" cy="200025"/>
    <xdr:sp macro="" textlink="" fLocksText="0">
      <xdr:nvSpPr>
        <xdr:cNvPr id="19" name="Text Box 18"/>
        <xdr:cNvSpPr txBox="1">
          <a:spLocks noChangeArrowheads="1"/>
        </xdr:cNvSpPr>
      </xdr:nvSpPr>
      <xdr:spPr bwMode="auto">
        <a:xfrm>
          <a:off x="9525" y="21050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Kỳ báo cáo:</a:t>
          </a:r>
        </a:p>
      </xdr:txBody>
    </xdr:sp>
    <xdr:clientData/>
  </xdr:oneCellAnchor>
  <xdr:oneCellAnchor>
    <xdr:from>
      <xdr:col>1</xdr:col>
      <xdr:colOff>962025</xdr:colOff>
      <xdr:row>11</xdr:row>
      <xdr:rowOff>9525</xdr:rowOff>
    </xdr:from>
    <xdr:ext cx="5095875" cy="200025"/>
    <xdr:sp macro="" textlink="" fLocksText="0">
      <xdr:nvSpPr>
        <xdr:cNvPr id="20" name="Text Box 19"/>
        <xdr:cNvSpPr txBox="1">
          <a:spLocks noChangeArrowheads="1"/>
        </xdr:cNvSpPr>
      </xdr:nvSpPr>
      <xdr:spPr bwMode="auto">
        <a:xfrm>
          <a:off x="1219200" y="21050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13/02/2023</a:t>
          </a:r>
        </a:p>
      </xdr:txBody>
    </xdr:sp>
    <xdr:clientData/>
  </xdr:oneCellAnchor>
  <xdr:oneCellAnchor>
    <xdr:from>
      <xdr:col>0</xdr:col>
      <xdr:colOff>9525</xdr:colOff>
      <xdr:row>12</xdr:row>
      <xdr:rowOff>9525</xdr:rowOff>
    </xdr:from>
    <xdr:ext cx="1666875" cy="200025"/>
    <xdr:sp macro="" textlink="" fLocksText="0">
      <xdr:nvSpPr>
        <xdr:cNvPr id="21" name="Text Box 20"/>
        <xdr:cNvSpPr txBox="1">
          <a:spLocks noChangeArrowheads="1"/>
        </xdr:cNvSpPr>
      </xdr:nvSpPr>
      <xdr:spPr bwMode="auto">
        <a:xfrm>
          <a:off x="9525" y="22955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962025</xdr:colOff>
      <xdr:row>12</xdr:row>
      <xdr:rowOff>9525</xdr:rowOff>
    </xdr:from>
    <xdr:ext cx="5095875" cy="200025"/>
    <xdr:sp macro="" textlink="" fLocksText="0">
      <xdr:nvSpPr>
        <xdr:cNvPr id="22" name="Text Box 21"/>
        <xdr:cNvSpPr txBox="1">
          <a:spLocks noChangeArrowheads="1"/>
        </xdr:cNvSpPr>
      </xdr:nvSpPr>
      <xdr:spPr bwMode="auto">
        <a:xfrm>
          <a:off x="1219200" y="2295525"/>
          <a:ext cx="5095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13 Feb 2023</a:t>
          </a:r>
        </a:p>
      </xdr:txBody>
    </xdr:sp>
    <xdr:clientData/>
  </xdr:oneCellAnchor>
  <xdr:oneCellAnchor>
    <xdr:from>
      <xdr:col>3</xdr:col>
      <xdr:colOff>9525</xdr:colOff>
      <xdr:row>13</xdr:row>
      <xdr:rowOff>9525</xdr:rowOff>
    </xdr:from>
    <xdr:ext cx="2286000" cy="200025"/>
    <xdr:sp macro="" textlink="" fLocksText="0">
      <xdr:nvSpPr>
        <xdr:cNvPr id="23" name="Text Box 22"/>
        <xdr:cNvSpPr txBox="1">
          <a:spLocks noChangeArrowheads="1"/>
        </xdr:cNvSpPr>
      </xdr:nvSpPr>
      <xdr:spPr bwMode="auto">
        <a:xfrm>
          <a:off x="1838325" y="24860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27</xdr:row>
      <xdr:rowOff>9525</xdr:rowOff>
    </xdr:from>
    <xdr:ext cx="1666875" cy="200025"/>
    <xdr:sp macro="" textlink="" fLocksText="0">
      <xdr:nvSpPr>
        <xdr:cNvPr id="24" name="Text Box 23"/>
        <xdr:cNvSpPr txBox="1">
          <a:spLocks noChangeArrowheads="1"/>
        </xdr:cNvSpPr>
      </xdr:nvSpPr>
      <xdr:spPr bwMode="auto">
        <a:xfrm>
          <a:off x="9525" y="49625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1</xdr:col>
      <xdr:colOff>962025</xdr:colOff>
      <xdr:row>27</xdr:row>
      <xdr:rowOff>9525</xdr:rowOff>
    </xdr:from>
    <xdr:ext cx="2809875" cy="200025"/>
    <xdr:sp macro="" textlink="" fLocksText="0">
      <xdr:nvSpPr>
        <xdr:cNvPr id="25" name="Text Box 24"/>
        <xdr:cNvSpPr txBox="1">
          <a:spLocks noChangeArrowheads="1"/>
        </xdr:cNvSpPr>
      </xdr:nvSpPr>
      <xdr:spPr bwMode="auto">
        <a:xfrm>
          <a:off x="1219200" y="4962525"/>
          <a:ext cx="2809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27</xdr:row>
      <xdr:rowOff>9525</xdr:rowOff>
    </xdr:from>
    <xdr:ext cx="2286000" cy="200025"/>
    <xdr:sp macro="" textlink="" fLocksText="0">
      <xdr:nvSpPr>
        <xdr:cNvPr id="26" name="Text Box 25"/>
        <xdr:cNvSpPr txBox="1">
          <a:spLocks noChangeArrowheads="1"/>
        </xdr:cNvSpPr>
      </xdr:nvSpPr>
      <xdr:spPr bwMode="auto">
        <a:xfrm>
          <a:off x="1838325" y="49625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28</xdr:row>
      <xdr:rowOff>9525</xdr:rowOff>
    </xdr:from>
    <xdr:ext cx="1666875" cy="200025"/>
    <xdr:sp macro="" textlink="" fLocksText="0">
      <xdr:nvSpPr>
        <xdr:cNvPr id="27" name="Text Box 26"/>
        <xdr:cNvSpPr txBox="1">
          <a:spLocks noChangeArrowheads="1"/>
        </xdr:cNvSpPr>
      </xdr:nvSpPr>
      <xdr:spPr bwMode="auto">
        <a:xfrm>
          <a:off x="9525" y="51530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1</xdr:col>
      <xdr:colOff>962025</xdr:colOff>
      <xdr:row>28</xdr:row>
      <xdr:rowOff>9525</xdr:rowOff>
    </xdr:from>
    <xdr:ext cx="2809875" cy="200025"/>
    <xdr:sp macro="" textlink="" fLocksText="0">
      <xdr:nvSpPr>
        <xdr:cNvPr id="28" name="Text Box 27"/>
        <xdr:cNvSpPr txBox="1">
          <a:spLocks noChangeArrowheads="1"/>
        </xdr:cNvSpPr>
      </xdr:nvSpPr>
      <xdr:spPr bwMode="auto">
        <a:xfrm>
          <a:off x="1219200" y="5153025"/>
          <a:ext cx="2809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3</xdr:col>
      <xdr:colOff>9525</xdr:colOff>
      <xdr:row>28</xdr:row>
      <xdr:rowOff>9525</xdr:rowOff>
    </xdr:from>
    <xdr:ext cx="2286000" cy="200025"/>
    <xdr:sp macro="" textlink="" fLocksText="0">
      <xdr:nvSpPr>
        <xdr:cNvPr id="29" name="Text Box 28"/>
        <xdr:cNvSpPr txBox="1">
          <a:spLocks noChangeArrowheads="1"/>
        </xdr:cNvSpPr>
      </xdr:nvSpPr>
      <xdr:spPr bwMode="auto">
        <a:xfrm>
          <a:off x="1838325" y="51530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oneCellAnchor>
    <xdr:from>
      <xdr:col>0</xdr:col>
      <xdr:colOff>9525</xdr:colOff>
      <xdr:row>25</xdr:row>
      <xdr:rowOff>9525</xdr:rowOff>
    </xdr:from>
    <xdr:ext cx="6791325" cy="333375"/>
    <xdr:sp macro="" textlink="" fLocksText="0">
      <xdr:nvSpPr>
        <xdr:cNvPr id="30" name="Text Box 22"/>
        <xdr:cNvSpPr txBox="1">
          <a:spLocks noChangeArrowheads="1"/>
        </xdr:cNvSpPr>
      </xdr:nvSpPr>
      <xdr:spPr bwMode="auto">
        <a:xfrm>
          <a:off x="9525" y="38833425"/>
          <a:ext cx="67913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 Quỹ được cấp phép thành lập ngày 22/09/2022 nên không có số liệu kỳ trước.</a:t>
          </a:r>
        </a:p>
        <a:p>
          <a:pPr algn="l" rtl="0">
            <a:defRPr sz="1000"/>
          </a:pPr>
          <a:r>
            <a:rPr lang="en-US" sz="975" b="0" i="0" u="none" strike="noStrike" baseline="0">
              <a:solidFill>
                <a:srgbClr val="000000"/>
              </a:solidFill>
              <a:latin typeface="Times New Roman"/>
              <a:cs typeface="Times New Roman"/>
            </a:rPr>
            <a:t>Fund's Certificate was granted on 22 Sep 2022, so data for last period is left blank.</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19050</xdr:rowOff>
    </xdr:from>
    <xdr:ext cx="676275" cy="676275"/>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342900</xdr:colOff>
      <xdr:row>0</xdr:row>
      <xdr:rowOff>9525</xdr:rowOff>
    </xdr:from>
    <xdr:ext cx="5934075" cy="714375"/>
    <xdr:sp macro="" textlink="" fLocksText="0">
      <xdr:nvSpPr>
        <xdr:cNvPr id="3" name="Text Box 2"/>
        <xdr:cNvSpPr txBox="1">
          <a:spLocks noChangeArrowheads="1"/>
        </xdr:cNvSpPr>
      </xdr:nvSpPr>
      <xdr:spPr bwMode="auto">
        <a:xfrm>
          <a:off x="952500" y="9525"/>
          <a:ext cx="59340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Mẫu số B04g - QM: Báo cáo danh mục đầu tư</a:t>
          </a:r>
        </a:p>
        <a:p>
          <a:pPr algn="r" rtl="0">
            <a:defRPr sz="1000"/>
          </a:pPr>
          <a:r>
            <a:rPr lang="en-US" sz="975" b="1" i="0" u="none" strike="noStrike" baseline="0">
              <a:solidFill>
                <a:srgbClr val="000000"/>
              </a:solidFill>
              <a:latin typeface="Times New Roman"/>
              <a:cs typeface="Times New Roman"/>
            </a:rPr>
            <a:t>                                                                   Template B04g - QM: Investment portfolio report</a:t>
          </a:r>
        </a:p>
      </xdr:txBody>
    </xdr:sp>
    <xdr:clientData/>
  </xdr:oneCellAnchor>
  <xdr:oneCellAnchor>
    <xdr:from>
      <xdr:col>0</xdr:col>
      <xdr:colOff>9525</xdr:colOff>
      <xdr:row>1</xdr:row>
      <xdr:rowOff>9525</xdr:rowOff>
    </xdr:from>
    <xdr:ext cx="6648450" cy="285750"/>
    <xdr:sp macro="" textlink="" fLocksText="0">
      <xdr:nvSpPr>
        <xdr:cNvPr id="4" name="Text Box 3"/>
        <xdr:cNvSpPr txBox="1">
          <a:spLocks noChangeArrowheads="1"/>
        </xdr:cNvSpPr>
      </xdr:nvSpPr>
      <xdr:spPr bwMode="auto">
        <a:xfrm>
          <a:off x="9525" y="200025"/>
          <a:ext cx="66484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oneCellAnchor>
  <xdr:oneCellAnchor>
    <xdr:from>
      <xdr:col>0</xdr:col>
      <xdr:colOff>9525</xdr:colOff>
      <xdr:row>3</xdr:row>
      <xdr:rowOff>9525</xdr:rowOff>
    </xdr:from>
    <xdr:ext cx="6648450" cy="466725"/>
    <xdr:sp macro="" textlink="" fLocksText="0">
      <xdr:nvSpPr>
        <xdr:cNvPr id="5" name="Text Box 4"/>
        <xdr:cNvSpPr txBox="1">
          <a:spLocks noChangeArrowheads="1"/>
        </xdr:cNvSpPr>
      </xdr:nvSpPr>
      <xdr:spPr bwMode="auto">
        <a:xfrm>
          <a:off x="9525" y="5810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DANH MỤC ĐẦU TƯ</a:t>
          </a:r>
        </a:p>
        <a:p>
          <a:pPr algn="ctr" rtl="0">
            <a:defRPr sz="1000"/>
          </a:pPr>
          <a:r>
            <a:rPr lang="en-US" sz="1150" b="1" i="0" u="none" strike="noStrike" baseline="0">
              <a:solidFill>
                <a:srgbClr val="000000"/>
              </a:solidFill>
              <a:latin typeface="Times New Roman"/>
              <a:cs typeface="Times New Roman"/>
            </a:rPr>
            <a:t>INVESTMENT PORTFOLIO REPORT</a:t>
          </a:r>
        </a:p>
      </xdr:txBody>
    </xdr:sp>
    <xdr:clientData/>
  </xdr:oneCellAnchor>
  <xdr:oneCellAnchor>
    <xdr:from>
      <xdr:col>0</xdr:col>
      <xdr:colOff>9525</xdr:colOff>
      <xdr:row>4</xdr:row>
      <xdr:rowOff>9525</xdr:rowOff>
    </xdr:from>
    <xdr:ext cx="6648450" cy="238125"/>
    <xdr:sp macro="" textlink="" fLocksText="0">
      <xdr:nvSpPr>
        <xdr:cNvPr id="6" name="Text Box 5"/>
        <xdr:cNvSpPr txBox="1">
          <a:spLocks noChangeArrowheads="1"/>
        </xdr:cNvSpPr>
      </xdr:nvSpPr>
      <xdr:spPr bwMode="auto">
        <a:xfrm>
          <a:off x="9525" y="771525"/>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12 năm 2022 / As at 31 Dec 2022</a:t>
          </a:r>
        </a:p>
      </xdr:txBody>
    </xdr:sp>
    <xdr:clientData/>
  </xdr:oneCellAnchor>
  <xdr:oneCellAnchor>
    <xdr:from>
      <xdr:col>0</xdr:col>
      <xdr:colOff>9525</xdr:colOff>
      <xdr:row>5</xdr:row>
      <xdr:rowOff>9525</xdr:rowOff>
    </xdr:from>
    <xdr:ext cx="381000" cy="190500"/>
    <xdr:sp macro="" textlink="" fLocksText="0">
      <xdr:nvSpPr>
        <xdr:cNvPr id="7" name="Text Box 6"/>
        <xdr:cNvSpPr txBox="1">
          <a:spLocks noChangeArrowheads="1"/>
        </xdr:cNvSpPr>
      </xdr:nvSpPr>
      <xdr:spPr bwMode="auto">
        <a:xfrm>
          <a:off x="9525" y="962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7875" cy="190500"/>
    <xdr:sp macro="" textlink="" fLocksText="0">
      <xdr:nvSpPr>
        <xdr:cNvPr id="8" name="Text Box 7"/>
        <xdr:cNvSpPr txBox="1">
          <a:spLocks noChangeArrowheads="1"/>
        </xdr:cNvSpPr>
      </xdr:nvSpPr>
      <xdr:spPr bwMode="auto">
        <a:xfrm>
          <a:off x="619125" y="9620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5</xdr:row>
      <xdr:rowOff>9525</xdr:rowOff>
    </xdr:from>
    <xdr:ext cx="4219575" cy="190500"/>
    <xdr:sp macro="" textlink="" fLocksText="0">
      <xdr:nvSpPr>
        <xdr:cNvPr id="9" name="Text Box 8"/>
        <xdr:cNvSpPr txBox="1">
          <a:spLocks noChangeArrowheads="1"/>
        </xdr:cNvSpPr>
      </xdr:nvSpPr>
      <xdr:spPr bwMode="auto">
        <a:xfrm>
          <a:off x="1228725" y="9620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6</xdr:row>
      <xdr:rowOff>9525</xdr:rowOff>
    </xdr:from>
    <xdr:ext cx="2047875" cy="190500"/>
    <xdr:sp macro="" textlink="" fLocksText="0">
      <xdr:nvSpPr>
        <xdr:cNvPr id="10" name="Text Box 9"/>
        <xdr:cNvSpPr txBox="1">
          <a:spLocks noChangeArrowheads="1"/>
        </xdr:cNvSpPr>
      </xdr:nvSpPr>
      <xdr:spPr bwMode="auto">
        <a:xfrm>
          <a:off x="619125" y="11525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6</xdr:row>
      <xdr:rowOff>9525</xdr:rowOff>
    </xdr:from>
    <xdr:ext cx="4219575" cy="190500"/>
    <xdr:sp macro="" textlink="" fLocksText="0">
      <xdr:nvSpPr>
        <xdr:cNvPr id="11" name="Text Box 10"/>
        <xdr:cNvSpPr txBox="1">
          <a:spLocks noChangeArrowheads="1"/>
        </xdr:cNvSpPr>
      </xdr:nvSpPr>
      <xdr:spPr bwMode="auto">
        <a:xfrm>
          <a:off x="1228725" y="11525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381000" cy="190500"/>
    <xdr:sp macro="" textlink="" fLocksText="0">
      <xdr:nvSpPr>
        <xdr:cNvPr id="12" name="Text Box 11"/>
        <xdr:cNvSpPr txBox="1">
          <a:spLocks noChangeArrowheads="1"/>
        </xdr:cNvSpPr>
      </xdr:nvSpPr>
      <xdr:spPr bwMode="auto">
        <a:xfrm>
          <a:off x="9525" y="1343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7875" cy="190500"/>
    <xdr:sp macro="" textlink="" fLocksText="0">
      <xdr:nvSpPr>
        <xdr:cNvPr id="13" name="Text Box 12"/>
        <xdr:cNvSpPr txBox="1">
          <a:spLocks noChangeArrowheads="1"/>
        </xdr:cNvSpPr>
      </xdr:nvSpPr>
      <xdr:spPr bwMode="auto">
        <a:xfrm>
          <a:off x="619125" y="13430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7</xdr:row>
      <xdr:rowOff>9525</xdr:rowOff>
    </xdr:from>
    <xdr:ext cx="4219575" cy="190500"/>
    <xdr:sp macro="" textlink="" fLocksText="0">
      <xdr:nvSpPr>
        <xdr:cNvPr id="14" name="Text Box 13"/>
        <xdr:cNvSpPr txBox="1">
          <a:spLocks noChangeArrowheads="1"/>
        </xdr:cNvSpPr>
      </xdr:nvSpPr>
      <xdr:spPr bwMode="auto">
        <a:xfrm>
          <a:off x="1228725" y="13430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8</xdr:row>
      <xdr:rowOff>9525</xdr:rowOff>
    </xdr:from>
    <xdr:ext cx="2047875" cy="190500"/>
    <xdr:sp macro="" textlink="" fLocksText="0">
      <xdr:nvSpPr>
        <xdr:cNvPr id="15" name="Text Box 14"/>
        <xdr:cNvSpPr txBox="1">
          <a:spLocks noChangeArrowheads="1"/>
        </xdr:cNvSpPr>
      </xdr:nvSpPr>
      <xdr:spPr bwMode="auto">
        <a:xfrm>
          <a:off x="619125" y="15335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8</xdr:row>
      <xdr:rowOff>9525</xdr:rowOff>
    </xdr:from>
    <xdr:ext cx="4219575" cy="190500"/>
    <xdr:sp macro="" textlink="" fLocksText="0">
      <xdr:nvSpPr>
        <xdr:cNvPr id="16" name="Text Box 15"/>
        <xdr:cNvSpPr txBox="1">
          <a:spLocks noChangeArrowheads="1"/>
        </xdr:cNvSpPr>
      </xdr:nvSpPr>
      <xdr:spPr bwMode="auto">
        <a:xfrm>
          <a:off x="1228725" y="15335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381000" cy="190500"/>
    <xdr:sp macro="" textlink="" fLocksText="0">
      <xdr:nvSpPr>
        <xdr:cNvPr id="17" name="Text Box 16"/>
        <xdr:cNvSpPr txBox="1">
          <a:spLocks noChangeArrowheads="1"/>
        </xdr:cNvSpPr>
      </xdr:nvSpPr>
      <xdr:spPr bwMode="auto">
        <a:xfrm>
          <a:off x="9525" y="1724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7875" cy="190500"/>
    <xdr:sp macro="" textlink="" fLocksText="0">
      <xdr:nvSpPr>
        <xdr:cNvPr id="18" name="Text Box 17"/>
        <xdr:cNvSpPr txBox="1">
          <a:spLocks noChangeArrowheads="1"/>
        </xdr:cNvSpPr>
      </xdr:nvSpPr>
      <xdr:spPr bwMode="auto">
        <a:xfrm>
          <a:off x="619125" y="17240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9</xdr:row>
      <xdr:rowOff>9525</xdr:rowOff>
    </xdr:from>
    <xdr:ext cx="4219575" cy="190500"/>
    <xdr:sp macro="" textlink="" fLocksText="0">
      <xdr:nvSpPr>
        <xdr:cNvPr id="19" name="Text Box 18"/>
        <xdr:cNvSpPr txBox="1">
          <a:spLocks noChangeArrowheads="1"/>
        </xdr:cNvSpPr>
      </xdr:nvSpPr>
      <xdr:spPr bwMode="auto">
        <a:xfrm>
          <a:off x="1228725" y="17240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10</xdr:row>
      <xdr:rowOff>9525</xdr:rowOff>
    </xdr:from>
    <xdr:ext cx="2047875" cy="190500"/>
    <xdr:sp macro="" textlink="" fLocksText="0">
      <xdr:nvSpPr>
        <xdr:cNvPr id="20" name="Text Box 19"/>
        <xdr:cNvSpPr txBox="1">
          <a:spLocks noChangeArrowheads="1"/>
        </xdr:cNvSpPr>
      </xdr:nvSpPr>
      <xdr:spPr bwMode="auto">
        <a:xfrm>
          <a:off x="619125" y="19145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10</xdr:row>
      <xdr:rowOff>9525</xdr:rowOff>
    </xdr:from>
    <xdr:ext cx="4219575" cy="190500"/>
    <xdr:sp macro="" textlink="" fLocksText="0">
      <xdr:nvSpPr>
        <xdr:cNvPr id="21" name="Text Box 20"/>
        <xdr:cNvSpPr txBox="1">
          <a:spLocks noChangeArrowheads="1"/>
        </xdr:cNvSpPr>
      </xdr:nvSpPr>
      <xdr:spPr bwMode="auto">
        <a:xfrm>
          <a:off x="1228725" y="19145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11</xdr:row>
      <xdr:rowOff>9525</xdr:rowOff>
    </xdr:from>
    <xdr:ext cx="381000" cy="190500"/>
    <xdr:sp macro="" textlink="" fLocksText="0">
      <xdr:nvSpPr>
        <xdr:cNvPr id="22" name="Text Box 21"/>
        <xdr:cNvSpPr txBox="1">
          <a:spLocks noChangeArrowheads="1"/>
        </xdr:cNvSpPr>
      </xdr:nvSpPr>
      <xdr:spPr bwMode="auto">
        <a:xfrm>
          <a:off x="9525" y="2105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7875" cy="190500"/>
    <xdr:sp macro="" textlink="" fLocksText="0">
      <xdr:nvSpPr>
        <xdr:cNvPr id="23" name="Text Box 22"/>
        <xdr:cNvSpPr txBox="1">
          <a:spLocks noChangeArrowheads="1"/>
        </xdr:cNvSpPr>
      </xdr:nvSpPr>
      <xdr:spPr bwMode="auto">
        <a:xfrm>
          <a:off x="619125" y="21050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19575" cy="190500"/>
    <xdr:sp macro="" textlink="" fLocksText="0">
      <xdr:nvSpPr>
        <xdr:cNvPr id="24" name="Text Box 23"/>
        <xdr:cNvSpPr txBox="1">
          <a:spLocks noChangeArrowheads="1"/>
        </xdr:cNvSpPr>
      </xdr:nvSpPr>
      <xdr:spPr bwMode="auto">
        <a:xfrm>
          <a:off x="1228725" y="21050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13/02/2023</a:t>
          </a:r>
        </a:p>
      </xdr:txBody>
    </xdr:sp>
    <xdr:clientData/>
  </xdr:oneCellAnchor>
  <xdr:oneCellAnchor>
    <xdr:from>
      <xdr:col>1</xdr:col>
      <xdr:colOff>9525</xdr:colOff>
      <xdr:row>12</xdr:row>
      <xdr:rowOff>9525</xdr:rowOff>
    </xdr:from>
    <xdr:ext cx="2047875" cy="190500"/>
    <xdr:sp macro="" textlink="" fLocksText="0">
      <xdr:nvSpPr>
        <xdr:cNvPr id="25" name="Text Box 24"/>
        <xdr:cNvSpPr txBox="1">
          <a:spLocks noChangeArrowheads="1"/>
        </xdr:cNvSpPr>
      </xdr:nvSpPr>
      <xdr:spPr bwMode="auto">
        <a:xfrm>
          <a:off x="619125" y="2295525"/>
          <a:ext cx="20478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19575" cy="190500"/>
    <xdr:sp macro="" textlink="" fLocksText="0">
      <xdr:nvSpPr>
        <xdr:cNvPr id="26" name="Text Box 25"/>
        <xdr:cNvSpPr txBox="1">
          <a:spLocks noChangeArrowheads="1"/>
        </xdr:cNvSpPr>
      </xdr:nvSpPr>
      <xdr:spPr bwMode="auto">
        <a:xfrm>
          <a:off x="1228725" y="2295525"/>
          <a:ext cx="4219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13 Feb 2023</a:t>
          </a:r>
        </a:p>
      </xdr:txBody>
    </xdr:sp>
    <xdr:clientData/>
  </xdr:oneCellAnchor>
  <xdr:oneCellAnchor>
    <xdr:from>
      <xdr:col>5</xdr:col>
      <xdr:colOff>9525</xdr:colOff>
      <xdr:row>13</xdr:row>
      <xdr:rowOff>9525</xdr:rowOff>
    </xdr:from>
    <xdr:ext cx="1933575" cy="190500"/>
    <xdr:sp macro="" textlink="" fLocksText="0">
      <xdr:nvSpPr>
        <xdr:cNvPr id="27" name="Text Box 26"/>
        <xdr:cNvSpPr txBox="1">
          <a:spLocks noChangeArrowheads="1"/>
        </xdr:cNvSpPr>
      </xdr:nvSpPr>
      <xdr:spPr bwMode="auto">
        <a:xfrm>
          <a:off x="3057525" y="2486025"/>
          <a:ext cx="19335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58</xdr:row>
      <xdr:rowOff>9525</xdr:rowOff>
    </xdr:from>
    <xdr:ext cx="2428875" cy="171450"/>
    <xdr:sp macro="" textlink="" fLocksText="0">
      <xdr:nvSpPr>
        <xdr:cNvPr id="28" name="Text Box 27"/>
        <xdr:cNvSpPr txBox="1">
          <a:spLocks noChangeArrowheads="1"/>
        </xdr:cNvSpPr>
      </xdr:nvSpPr>
      <xdr:spPr bwMode="auto">
        <a:xfrm>
          <a:off x="9525" y="12353925"/>
          <a:ext cx="2428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2</xdr:col>
      <xdr:colOff>9525</xdr:colOff>
      <xdr:row>58</xdr:row>
      <xdr:rowOff>9525</xdr:rowOff>
    </xdr:from>
    <xdr:ext cx="1476375" cy="171450"/>
    <xdr:sp macro="" textlink="" fLocksText="0">
      <xdr:nvSpPr>
        <xdr:cNvPr id="29" name="Text Box 28"/>
        <xdr:cNvSpPr txBox="1">
          <a:spLocks noChangeArrowheads="1"/>
        </xdr:cNvSpPr>
      </xdr:nvSpPr>
      <xdr:spPr bwMode="auto">
        <a:xfrm>
          <a:off x="1228725" y="12353925"/>
          <a:ext cx="14763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4</xdr:col>
      <xdr:colOff>9525</xdr:colOff>
      <xdr:row>58</xdr:row>
      <xdr:rowOff>9525</xdr:rowOff>
    </xdr:from>
    <xdr:ext cx="2743200" cy="171450"/>
    <xdr:sp macro="" textlink="" fLocksText="0">
      <xdr:nvSpPr>
        <xdr:cNvPr id="30" name="Text Box 29"/>
        <xdr:cNvSpPr txBox="1">
          <a:spLocks noChangeArrowheads="1"/>
        </xdr:cNvSpPr>
      </xdr:nvSpPr>
      <xdr:spPr bwMode="auto">
        <a:xfrm>
          <a:off x="2447925" y="12353925"/>
          <a:ext cx="2743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59</xdr:row>
      <xdr:rowOff>9525</xdr:rowOff>
    </xdr:from>
    <xdr:ext cx="2428875" cy="171450"/>
    <xdr:sp macro="" textlink="" fLocksText="0">
      <xdr:nvSpPr>
        <xdr:cNvPr id="31" name="Text Box 30"/>
        <xdr:cNvSpPr txBox="1">
          <a:spLocks noChangeArrowheads="1"/>
        </xdr:cNvSpPr>
      </xdr:nvSpPr>
      <xdr:spPr bwMode="auto">
        <a:xfrm>
          <a:off x="9525" y="12544425"/>
          <a:ext cx="2428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2</xdr:col>
      <xdr:colOff>9525</xdr:colOff>
      <xdr:row>59</xdr:row>
      <xdr:rowOff>9525</xdr:rowOff>
    </xdr:from>
    <xdr:ext cx="1476375" cy="171450"/>
    <xdr:sp macro="" textlink="" fLocksText="0">
      <xdr:nvSpPr>
        <xdr:cNvPr id="32" name="Text Box 31"/>
        <xdr:cNvSpPr txBox="1">
          <a:spLocks noChangeArrowheads="1"/>
        </xdr:cNvSpPr>
      </xdr:nvSpPr>
      <xdr:spPr bwMode="auto">
        <a:xfrm>
          <a:off x="1228725" y="12544425"/>
          <a:ext cx="14763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4</xdr:col>
      <xdr:colOff>9525</xdr:colOff>
      <xdr:row>59</xdr:row>
      <xdr:rowOff>9525</xdr:rowOff>
    </xdr:from>
    <xdr:ext cx="2743200" cy="171450"/>
    <xdr:sp macro="" textlink="" fLocksText="0">
      <xdr:nvSpPr>
        <xdr:cNvPr id="33" name="Text Box 32"/>
        <xdr:cNvSpPr txBox="1">
          <a:spLocks noChangeArrowheads="1"/>
        </xdr:cNvSpPr>
      </xdr:nvSpPr>
      <xdr:spPr bwMode="auto">
        <a:xfrm>
          <a:off x="2447925" y="12544425"/>
          <a:ext cx="2743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161925</xdr:colOff>
      <xdr:row>0</xdr:row>
      <xdr:rowOff>19050</xdr:rowOff>
    </xdr:from>
    <xdr:ext cx="619125" cy="3238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9050"/>
          <a:ext cx="6191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2228850</xdr:colOff>
      <xdr:row>0</xdr:row>
      <xdr:rowOff>9525</xdr:rowOff>
    </xdr:from>
    <xdr:ext cx="5000625" cy="361950"/>
    <xdr:sp macro="" textlink="" fLocksText="0">
      <xdr:nvSpPr>
        <xdr:cNvPr id="3" name="Text Box 2"/>
        <xdr:cNvSpPr txBox="1">
          <a:spLocks noChangeArrowheads="1"/>
        </xdr:cNvSpPr>
      </xdr:nvSpPr>
      <xdr:spPr bwMode="auto">
        <a:xfrm>
          <a:off x="609600" y="9525"/>
          <a:ext cx="50006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r" rtl="0">
            <a:defRPr sz="1000"/>
          </a:pPr>
          <a:r>
            <a:rPr lang="en-US" sz="975" b="1" i="0" u="none" strike="noStrike" baseline="0">
              <a:solidFill>
                <a:srgbClr val="000000"/>
              </a:solidFill>
              <a:latin typeface="Times New Roman"/>
              <a:cs typeface="Times New Roman"/>
            </a:rPr>
            <a:t>Mẫu số B05g - QM. Báo cáo lưu chuyển tiền tệ</a:t>
          </a:r>
        </a:p>
        <a:p>
          <a:pPr algn="r" rtl="0">
            <a:defRPr sz="1000"/>
          </a:pPr>
          <a:r>
            <a:rPr lang="en-US" sz="975" b="1" i="0" u="none" strike="noStrike" baseline="0">
              <a:solidFill>
                <a:srgbClr val="000000"/>
              </a:solidFill>
              <a:latin typeface="Times New Roman"/>
              <a:cs typeface="Times New Roman"/>
            </a:rPr>
            <a:t>Template B05g - QM. Cash flow statement</a:t>
          </a:r>
        </a:p>
      </xdr:txBody>
    </xdr:sp>
    <xdr:clientData/>
  </xdr:oneCellAnchor>
  <xdr:oneCellAnchor>
    <xdr:from>
      <xdr:col>0</xdr:col>
      <xdr:colOff>9525</xdr:colOff>
      <xdr:row>1</xdr:row>
      <xdr:rowOff>9525</xdr:rowOff>
    </xdr:from>
    <xdr:ext cx="7219950" cy="447675"/>
    <xdr:sp macro="" textlink="" fLocksText="0">
      <xdr:nvSpPr>
        <xdr:cNvPr id="4" name="Text Box 3"/>
        <xdr:cNvSpPr txBox="1">
          <a:spLocks noChangeArrowheads="1"/>
        </xdr:cNvSpPr>
      </xdr:nvSpPr>
      <xdr:spPr bwMode="auto">
        <a:xfrm>
          <a:off x="9525" y="371475"/>
          <a:ext cx="72199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hướng dẫn thành lập và quản lý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guiding establishment and management of Open-Ended Fund)</a:t>
          </a:r>
        </a:p>
      </xdr:txBody>
    </xdr:sp>
    <xdr:clientData/>
  </xdr:oneCellAnchor>
  <xdr:oneCellAnchor>
    <xdr:from>
      <xdr:col>0</xdr:col>
      <xdr:colOff>9525</xdr:colOff>
      <xdr:row>3</xdr:row>
      <xdr:rowOff>9525</xdr:rowOff>
    </xdr:from>
    <xdr:ext cx="7219950" cy="200025"/>
    <xdr:sp macro="" textlink="" fLocksText="0">
      <xdr:nvSpPr>
        <xdr:cNvPr id="5" name="Text Box 4"/>
        <xdr:cNvSpPr txBox="1">
          <a:spLocks noChangeArrowheads="1"/>
        </xdr:cNvSpPr>
      </xdr:nvSpPr>
      <xdr:spPr bwMode="auto">
        <a:xfrm>
          <a:off x="9525" y="904875"/>
          <a:ext cx="72199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LƯU CHUYỂN TIỀN TỆ</a:t>
          </a:r>
        </a:p>
      </xdr:txBody>
    </xdr:sp>
    <xdr:clientData/>
  </xdr:oneCellAnchor>
  <xdr:oneCellAnchor>
    <xdr:from>
      <xdr:col>0</xdr:col>
      <xdr:colOff>9525</xdr:colOff>
      <xdr:row>4</xdr:row>
      <xdr:rowOff>9525</xdr:rowOff>
    </xdr:from>
    <xdr:ext cx="7219950" cy="200025"/>
    <xdr:sp macro="" textlink="" fLocksText="0">
      <xdr:nvSpPr>
        <xdr:cNvPr id="6" name="Text Box 5"/>
        <xdr:cNvSpPr txBox="1">
          <a:spLocks noChangeArrowheads="1"/>
        </xdr:cNvSpPr>
      </xdr:nvSpPr>
      <xdr:spPr bwMode="auto">
        <a:xfrm>
          <a:off x="9525" y="1104900"/>
          <a:ext cx="72199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150" b="1" i="0" u="none" strike="noStrike" baseline="0">
              <a:solidFill>
                <a:srgbClr val="000000"/>
              </a:solidFill>
              <a:latin typeface="Times New Roman"/>
              <a:cs typeface="Times New Roman"/>
            </a:rPr>
            <a:t>CASH FLOW STATEMENT</a:t>
          </a:r>
        </a:p>
      </xdr:txBody>
    </xdr:sp>
    <xdr:clientData/>
  </xdr:oneCellAnchor>
  <xdr:oneCellAnchor>
    <xdr:from>
      <xdr:col>0</xdr:col>
      <xdr:colOff>9525</xdr:colOff>
      <xdr:row>5</xdr:row>
      <xdr:rowOff>9525</xdr:rowOff>
    </xdr:from>
    <xdr:ext cx="7219950" cy="142875"/>
    <xdr:sp macro="" textlink="" fLocksText="0">
      <xdr:nvSpPr>
        <xdr:cNvPr id="7" name="Text Box 6"/>
        <xdr:cNvSpPr txBox="1">
          <a:spLocks noChangeArrowheads="1"/>
        </xdr:cNvSpPr>
      </xdr:nvSpPr>
      <xdr:spPr bwMode="auto">
        <a:xfrm>
          <a:off x="9525" y="1304925"/>
          <a:ext cx="72199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Năm 2022 / Year 2022</a:t>
          </a:r>
        </a:p>
      </xdr:txBody>
    </xdr:sp>
    <xdr:clientData/>
  </xdr:oneCellAnchor>
  <xdr:oneCellAnchor>
    <xdr:from>
      <xdr:col>0</xdr:col>
      <xdr:colOff>9525</xdr:colOff>
      <xdr:row>7</xdr:row>
      <xdr:rowOff>9525</xdr:rowOff>
    </xdr:from>
    <xdr:ext cx="2219325" cy="200025"/>
    <xdr:sp macro="" textlink="" fLocksText="0">
      <xdr:nvSpPr>
        <xdr:cNvPr id="8" name="Text Box 7"/>
        <xdr:cNvSpPr txBox="1">
          <a:spLocks noChangeArrowheads="1"/>
        </xdr:cNvSpPr>
      </xdr:nvSpPr>
      <xdr:spPr bwMode="auto">
        <a:xfrm>
          <a:off x="9525" y="156210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0</xdr:col>
      <xdr:colOff>2228850</xdr:colOff>
      <xdr:row>7</xdr:row>
      <xdr:rowOff>9525</xdr:rowOff>
    </xdr:from>
    <xdr:ext cx="5000625" cy="200025"/>
    <xdr:sp macro="" textlink="" fLocksText="0">
      <xdr:nvSpPr>
        <xdr:cNvPr id="9" name="Text Box 8"/>
        <xdr:cNvSpPr txBox="1">
          <a:spLocks noChangeArrowheads="1"/>
        </xdr:cNvSpPr>
      </xdr:nvSpPr>
      <xdr:spPr bwMode="auto">
        <a:xfrm>
          <a:off x="609600" y="156210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8</xdr:row>
      <xdr:rowOff>9525</xdr:rowOff>
    </xdr:from>
    <xdr:ext cx="2219325" cy="200025"/>
    <xdr:sp macro="" textlink="" fLocksText="0">
      <xdr:nvSpPr>
        <xdr:cNvPr id="10" name="Text Box 9"/>
        <xdr:cNvSpPr txBox="1">
          <a:spLocks noChangeArrowheads="1"/>
        </xdr:cNvSpPr>
      </xdr:nvSpPr>
      <xdr:spPr bwMode="auto">
        <a:xfrm>
          <a:off x="9525" y="176212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0</xdr:col>
      <xdr:colOff>2228850</xdr:colOff>
      <xdr:row>8</xdr:row>
      <xdr:rowOff>9525</xdr:rowOff>
    </xdr:from>
    <xdr:ext cx="5000625" cy="200025"/>
    <xdr:sp macro="" textlink="" fLocksText="0">
      <xdr:nvSpPr>
        <xdr:cNvPr id="11" name="Text Box 10"/>
        <xdr:cNvSpPr txBox="1">
          <a:spLocks noChangeArrowheads="1"/>
        </xdr:cNvSpPr>
      </xdr:nvSpPr>
      <xdr:spPr bwMode="auto">
        <a:xfrm>
          <a:off x="609600" y="176212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2219325" cy="200025"/>
    <xdr:sp macro="" textlink="" fLocksText="0">
      <xdr:nvSpPr>
        <xdr:cNvPr id="12" name="Text Box 11"/>
        <xdr:cNvSpPr txBox="1">
          <a:spLocks noChangeArrowheads="1"/>
        </xdr:cNvSpPr>
      </xdr:nvSpPr>
      <xdr:spPr bwMode="auto">
        <a:xfrm>
          <a:off x="9525" y="196215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0</xdr:col>
      <xdr:colOff>2228850</xdr:colOff>
      <xdr:row>9</xdr:row>
      <xdr:rowOff>9525</xdr:rowOff>
    </xdr:from>
    <xdr:ext cx="5000625" cy="200025"/>
    <xdr:sp macro="" textlink="" fLocksText="0">
      <xdr:nvSpPr>
        <xdr:cNvPr id="13" name="Text Box 12"/>
        <xdr:cNvSpPr txBox="1">
          <a:spLocks noChangeArrowheads="1"/>
        </xdr:cNvSpPr>
      </xdr:nvSpPr>
      <xdr:spPr bwMode="auto">
        <a:xfrm>
          <a:off x="609600" y="196215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10</xdr:row>
      <xdr:rowOff>9525</xdr:rowOff>
    </xdr:from>
    <xdr:ext cx="2219325" cy="200025"/>
    <xdr:sp macro="" textlink="" fLocksText="0">
      <xdr:nvSpPr>
        <xdr:cNvPr id="14" name="Text Box 13"/>
        <xdr:cNvSpPr txBox="1">
          <a:spLocks noChangeArrowheads="1"/>
        </xdr:cNvSpPr>
      </xdr:nvSpPr>
      <xdr:spPr bwMode="auto">
        <a:xfrm>
          <a:off x="9525" y="216217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0</xdr:col>
      <xdr:colOff>2228850</xdr:colOff>
      <xdr:row>10</xdr:row>
      <xdr:rowOff>9525</xdr:rowOff>
    </xdr:from>
    <xdr:ext cx="5000625" cy="200025"/>
    <xdr:sp macro="" textlink="" fLocksText="0">
      <xdr:nvSpPr>
        <xdr:cNvPr id="15" name="Text Box 14"/>
        <xdr:cNvSpPr txBox="1">
          <a:spLocks noChangeArrowheads="1"/>
        </xdr:cNvSpPr>
      </xdr:nvSpPr>
      <xdr:spPr bwMode="auto">
        <a:xfrm>
          <a:off x="609600" y="216217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2219325" cy="200025"/>
    <xdr:sp macro="" textlink="" fLocksText="0">
      <xdr:nvSpPr>
        <xdr:cNvPr id="16" name="Text Box 15"/>
        <xdr:cNvSpPr txBox="1">
          <a:spLocks noChangeArrowheads="1"/>
        </xdr:cNvSpPr>
      </xdr:nvSpPr>
      <xdr:spPr bwMode="auto">
        <a:xfrm>
          <a:off x="9525" y="236220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0</xdr:col>
      <xdr:colOff>2228850</xdr:colOff>
      <xdr:row>11</xdr:row>
      <xdr:rowOff>9525</xdr:rowOff>
    </xdr:from>
    <xdr:ext cx="5000625" cy="200025"/>
    <xdr:sp macro="" textlink="" fLocksText="0">
      <xdr:nvSpPr>
        <xdr:cNvPr id="17" name="Text Box 16"/>
        <xdr:cNvSpPr txBox="1">
          <a:spLocks noChangeArrowheads="1"/>
        </xdr:cNvSpPr>
      </xdr:nvSpPr>
      <xdr:spPr bwMode="auto">
        <a:xfrm>
          <a:off x="609600" y="236220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0</xdr:col>
      <xdr:colOff>9525</xdr:colOff>
      <xdr:row>12</xdr:row>
      <xdr:rowOff>9525</xdr:rowOff>
    </xdr:from>
    <xdr:ext cx="2219325" cy="200025"/>
    <xdr:sp macro="" textlink="" fLocksText="0">
      <xdr:nvSpPr>
        <xdr:cNvPr id="18" name="Text Box 17"/>
        <xdr:cNvSpPr txBox="1">
          <a:spLocks noChangeArrowheads="1"/>
        </xdr:cNvSpPr>
      </xdr:nvSpPr>
      <xdr:spPr bwMode="auto">
        <a:xfrm>
          <a:off x="9525" y="256222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0</xdr:col>
      <xdr:colOff>2228850</xdr:colOff>
      <xdr:row>12</xdr:row>
      <xdr:rowOff>9525</xdr:rowOff>
    </xdr:from>
    <xdr:ext cx="5000625" cy="200025"/>
    <xdr:sp macro="" textlink="" fLocksText="0">
      <xdr:nvSpPr>
        <xdr:cNvPr id="19" name="Text Box 18"/>
        <xdr:cNvSpPr txBox="1">
          <a:spLocks noChangeArrowheads="1"/>
        </xdr:cNvSpPr>
      </xdr:nvSpPr>
      <xdr:spPr bwMode="auto">
        <a:xfrm>
          <a:off x="609600" y="256222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13</xdr:row>
      <xdr:rowOff>9525</xdr:rowOff>
    </xdr:from>
    <xdr:ext cx="2219325" cy="200025"/>
    <xdr:sp macro="" textlink="" fLocksText="0">
      <xdr:nvSpPr>
        <xdr:cNvPr id="20" name="Text Box 19"/>
        <xdr:cNvSpPr txBox="1">
          <a:spLocks noChangeArrowheads="1"/>
        </xdr:cNvSpPr>
      </xdr:nvSpPr>
      <xdr:spPr bwMode="auto">
        <a:xfrm>
          <a:off x="9525" y="2762250"/>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0</xdr:col>
      <xdr:colOff>2228850</xdr:colOff>
      <xdr:row>13</xdr:row>
      <xdr:rowOff>9525</xdr:rowOff>
    </xdr:from>
    <xdr:ext cx="5000625" cy="200025"/>
    <xdr:sp macro="" textlink="" fLocksText="0">
      <xdr:nvSpPr>
        <xdr:cNvPr id="21" name="Text Box 20"/>
        <xdr:cNvSpPr txBox="1">
          <a:spLocks noChangeArrowheads="1"/>
        </xdr:cNvSpPr>
      </xdr:nvSpPr>
      <xdr:spPr bwMode="auto">
        <a:xfrm>
          <a:off x="609600" y="2762250"/>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13/02/2023</a:t>
          </a:r>
        </a:p>
      </xdr:txBody>
    </xdr:sp>
    <xdr:clientData/>
  </xdr:oneCellAnchor>
  <xdr:oneCellAnchor>
    <xdr:from>
      <xdr:col>0</xdr:col>
      <xdr:colOff>9525</xdr:colOff>
      <xdr:row>14</xdr:row>
      <xdr:rowOff>9525</xdr:rowOff>
    </xdr:from>
    <xdr:ext cx="2219325" cy="200025"/>
    <xdr:sp macro="" textlink="" fLocksText="0">
      <xdr:nvSpPr>
        <xdr:cNvPr id="22" name="Text Box 21"/>
        <xdr:cNvSpPr txBox="1">
          <a:spLocks noChangeArrowheads="1"/>
        </xdr:cNvSpPr>
      </xdr:nvSpPr>
      <xdr:spPr bwMode="auto">
        <a:xfrm>
          <a:off x="9525" y="2962275"/>
          <a:ext cx="22193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0</xdr:col>
      <xdr:colOff>2228850</xdr:colOff>
      <xdr:row>14</xdr:row>
      <xdr:rowOff>9525</xdr:rowOff>
    </xdr:from>
    <xdr:ext cx="5000625" cy="200025"/>
    <xdr:sp macro="" textlink="" fLocksText="0">
      <xdr:nvSpPr>
        <xdr:cNvPr id="23" name="Text Box 22"/>
        <xdr:cNvSpPr txBox="1">
          <a:spLocks noChangeArrowheads="1"/>
        </xdr:cNvSpPr>
      </xdr:nvSpPr>
      <xdr:spPr bwMode="auto">
        <a:xfrm>
          <a:off x="609600" y="2962275"/>
          <a:ext cx="5000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13 Feb 2023</a:t>
          </a:r>
        </a:p>
      </xdr:txBody>
    </xdr:sp>
    <xdr:clientData/>
  </xdr:oneCellAnchor>
  <xdr:oneCellAnchor>
    <xdr:from>
      <xdr:col>0</xdr:col>
      <xdr:colOff>9525</xdr:colOff>
      <xdr:row>67</xdr:row>
      <xdr:rowOff>9525</xdr:rowOff>
    </xdr:from>
    <xdr:ext cx="2438400" cy="171450"/>
    <xdr:sp macro="" textlink="" fLocksText="0">
      <xdr:nvSpPr>
        <xdr:cNvPr id="24" name="Text Box 23"/>
        <xdr:cNvSpPr txBox="1">
          <a:spLocks noChangeArrowheads="1"/>
        </xdr:cNvSpPr>
      </xdr:nvSpPr>
      <xdr:spPr bwMode="auto">
        <a:xfrm>
          <a:off x="9525" y="12887325"/>
          <a:ext cx="24384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0</xdr:col>
      <xdr:colOff>2447925</xdr:colOff>
      <xdr:row>67</xdr:row>
      <xdr:rowOff>9525</xdr:rowOff>
    </xdr:from>
    <xdr:ext cx="1666875" cy="171450"/>
    <xdr:sp macro="" textlink="" fLocksText="0">
      <xdr:nvSpPr>
        <xdr:cNvPr id="25" name="Text Box 24"/>
        <xdr:cNvSpPr txBox="1">
          <a:spLocks noChangeArrowheads="1"/>
        </xdr:cNvSpPr>
      </xdr:nvSpPr>
      <xdr:spPr bwMode="auto">
        <a:xfrm>
          <a:off x="609600" y="12887325"/>
          <a:ext cx="16668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2</xdr:col>
      <xdr:colOff>323850</xdr:colOff>
      <xdr:row>67</xdr:row>
      <xdr:rowOff>9525</xdr:rowOff>
    </xdr:from>
    <xdr:ext cx="3114675" cy="171450"/>
    <xdr:sp macro="" textlink="" fLocksText="0">
      <xdr:nvSpPr>
        <xdr:cNvPr id="26" name="Text Box 25"/>
        <xdr:cNvSpPr txBox="1">
          <a:spLocks noChangeArrowheads="1"/>
        </xdr:cNvSpPr>
      </xdr:nvSpPr>
      <xdr:spPr bwMode="auto">
        <a:xfrm>
          <a:off x="1543050" y="12887325"/>
          <a:ext cx="31146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68</xdr:row>
      <xdr:rowOff>9525</xdr:rowOff>
    </xdr:from>
    <xdr:ext cx="2438400" cy="200025"/>
    <xdr:sp macro="" textlink="" fLocksText="0">
      <xdr:nvSpPr>
        <xdr:cNvPr id="27" name="Text Box 26"/>
        <xdr:cNvSpPr txBox="1">
          <a:spLocks noChangeArrowheads="1"/>
        </xdr:cNvSpPr>
      </xdr:nvSpPr>
      <xdr:spPr bwMode="auto">
        <a:xfrm>
          <a:off x="9525" y="13077825"/>
          <a:ext cx="24384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oneCellAnchor>
  <xdr:oneCellAnchor>
    <xdr:from>
      <xdr:col>0</xdr:col>
      <xdr:colOff>2447925</xdr:colOff>
      <xdr:row>68</xdr:row>
      <xdr:rowOff>9525</xdr:rowOff>
    </xdr:from>
    <xdr:ext cx="1666875" cy="200025"/>
    <xdr:sp macro="" textlink="" fLocksText="0">
      <xdr:nvSpPr>
        <xdr:cNvPr id="28" name="Text Box 27"/>
        <xdr:cNvSpPr txBox="1">
          <a:spLocks noChangeArrowheads="1"/>
        </xdr:cNvSpPr>
      </xdr:nvSpPr>
      <xdr:spPr bwMode="auto">
        <a:xfrm>
          <a:off x="609600" y="13077825"/>
          <a:ext cx="1666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oneCellAnchor>
  <xdr:oneCellAnchor>
    <xdr:from>
      <xdr:col>2</xdr:col>
      <xdr:colOff>323850</xdr:colOff>
      <xdr:row>68</xdr:row>
      <xdr:rowOff>9525</xdr:rowOff>
    </xdr:from>
    <xdr:ext cx="3114675" cy="200025"/>
    <xdr:sp macro="" textlink="" fLocksText="0">
      <xdr:nvSpPr>
        <xdr:cNvPr id="29" name="Text Box 28"/>
        <xdr:cNvSpPr txBox="1">
          <a:spLocks noChangeArrowheads="1"/>
        </xdr:cNvSpPr>
      </xdr:nvSpPr>
      <xdr:spPr bwMode="auto">
        <a:xfrm>
          <a:off x="1543050" y="13077825"/>
          <a:ext cx="31146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 đóng dấu)</a:t>
          </a:r>
        </a:p>
      </xdr:txBody>
    </xdr:sp>
    <xdr:clientData/>
  </xdr:oneCellAnchor>
  <xdr:oneCellAnchor>
    <xdr:from>
      <xdr:col>0</xdr:col>
      <xdr:colOff>9525</xdr:colOff>
      <xdr:row>65</xdr:row>
      <xdr:rowOff>9525</xdr:rowOff>
    </xdr:from>
    <xdr:ext cx="6791325" cy="333375"/>
    <xdr:sp macro="" textlink="" fLocksText="0">
      <xdr:nvSpPr>
        <xdr:cNvPr id="30" name="Text Box 22"/>
        <xdr:cNvSpPr txBox="1">
          <a:spLocks noChangeArrowheads="1"/>
        </xdr:cNvSpPr>
      </xdr:nvSpPr>
      <xdr:spPr bwMode="auto">
        <a:xfrm>
          <a:off x="9525" y="8429625"/>
          <a:ext cx="67913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 Quỹ được cấp phép thành lập ngày 22/09/2022 nên không có số liệu kỳ trước.</a:t>
          </a:r>
        </a:p>
        <a:p>
          <a:pPr algn="l" rtl="0">
            <a:defRPr sz="1000"/>
          </a:pPr>
          <a:r>
            <a:rPr lang="en-US" sz="975" b="0" i="0" u="none" strike="noStrike" baseline="0">
              <a:solidFill>
                <a:srgbClr val="000000"/>
              </a:solidFill>
              <a:latin typeface="Times New Roman"/>
              <a:cs typeface="Times New Roman"/>
            </a:rPr>
            <a:t>Fund's Certificate was granted on 22 Sep 2022, so data for last period is left blank.</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4375"/>
    <xdr:sp macro="" textlink="" fLocksText="0">
      <xdr:nvSpPr>
        <xdr:cNvPr id="3" name="Text Box 2"/>
        <xdr:cNvSpPr txBox="1">
          <a:spLocks noChangeArrowheads="1"/>
        </xdr:cNvSpPr>
      </xdr:nvSpPr>
      <xdr:spPr bwMode="auto">
        <a:xfrm>
          <a:off x="183832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2250" cy="552450"/>
    <xdr:sp macro="" textlink="" fLocksText="0">
      <xdr:nvSpPr>
        <xdr:cNvPr id="4" name="Text Box 3"/>
        <xdr:cNvSpPr txBox="1">
          <a:spLocks noChangeArrowheads="1"/>
        </xdr:cNvSpPr>
      </xdr:nvSpPr>
      <xdr:spPr bwMode="auto">
        <a:xfrm>
          <a:off x="9525" y="200025"/>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2250" cy="466725"/>
    <xdr:sp macro="" textlink="" fLocksText="0">
      <xdr:nvSpPr>
        <xdr:cNvPr id="5" name="Text Box 4"/>
        <xdr:cNvSpPr txBox="1">
          <a:spLocks noChangeArrowheads="1"/>
        </xdr:cNvSpPr>
      </xdr:nvSpPr>
      <xdr:spPr bwMode="auto">
        <a:xfrm>
          <a:off x="9525" y="5810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2250" cy="285750"/>
    <xdr:sp macro="" textlink="" fLocksText="0">
      <xdr:nvSpPr>
        <xdr:cNvPr id="6" name="Text Box 5"/>
        <xdr:cNvSpPr txBox="1">
          <a:spLocks noChangeArrowheads="1"/>
        </xdr:cNvSpPr>
      </xdr:nvSpPr>
      <xdr:spPr bwMode="auto">
        <a:xfrm>
          <a:off x="9525" y="771525"/>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Năm 2022 / Year 2022</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3125" cy="200025"/>
    <xdr:sp macro="" textlink="" fLocksText="0">
      <xdr:nvSpPr>
        <xdr:cNvPr id="8" name="Text Box 7"/>
        <xdr:cNvSpPr txBox="1">
          <a:spLocks noChangeArrowheads="1"/>
        </xdr:cNvSpPr>
      </xdr:nvSpPr>
      <xdr:spPr bwMode="auto">
        <a:xfrm>
          <a:off x="619125" y="962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8125" cy="200025"/>
    <xdr:sp macro="" textlink="" fLocksText="0">
      <xdr:nvSpPr>
        <xdr:cNvPr id="9" name="Text Box 8"/>
        <xdr:cNvSpPr txBox="1">
          <a:spLocks noChangeArrowheads="1"/>
        </xdr:cNvSpPr>
      </xdr:nvSpPr>
      <xdr:spPr bwMode="auto">
        <a:xfrm>
          <a:off x="1228725" y="962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6</xdr:row>
      <xdr:rowOff>9525</xdr:rowOff>
    </xdr:from>
    <xdr:ext cx="2143125" cy="200025"/>
    <xdr:sp macro="" textlink="" fLocksText="0">
      <xdr:nvSpPr>
        <xdr:cNvPr id="10" name="Text Box 9"/>
        <xdr:cNvSpPr txBox="1">
          <a:spLocks noChangeArrowheads="1"/>
        </xdr:cNvSpPr>
      </xdr:nvSpPr>
      <xdr:spPr bwMode="auto">
        <a:xfrm>
          <a:off x="619125" y="1152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8125" cy="200025"/>
    <xdr:sp macro="" textlink="" fLocksText="0">
      <xdr:nvSpPr>
        <xdr:cNvPr id="11" name="Text Box 10"/>
        <xdr:cNvSpPr txBox="1">
          <a:spLocks noChangeArrowheads="1"/>
        </xdr:cNvSpPr>
      </xdr:nvSpPr>
      <xdr:spPr bwMode="auto">
        <a:xfrm>
          <a:off x="1228725" y="1152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3125" cy="200025"/>
    <xdr:sp macro="" textlink="" fLocksText="0">
      <xdr:nvSpPr>
        <xdr:cNvPr id="13" name="Text Box 12"/>
        <xdr:cNvSpPr txBox="1">
          <a:spLocks noChangeArrowheads="1"/>
        </xdr:cNvSpPr>
      </xdr:nvSpPr>
      <xdr:spPr bwMode="auto">
        <a:xfrm>
          <a:off x="619125" y="1343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8125" cy="200025"/>
    <xdr:sp macro="" textlink="" fLocksText="0">
      <xdr:nvSpPr>
        <xdr:cNvPr id="14" name="Text Box 13"/>
        <xdr:cNvSpPr txBox="1">
          <a:spLocks noChangeArrowheads="1"/>
        </xdr:cNvSpPr>
      </xdr:nvSpPr>
      <xdr:spPr bwMode="auto">
        <a:xfrm>
          <a:off x="1228725" y="1343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3125" cy="200025"/>
    <xdr:sp macro="" textlink="" fLocksText="0">
      <xdr:nvSpPr>
        <xdr:cNvPr id="15" name="Text Box 14"/>
        <xdr:cNvSpPr txBox="1">
          <a:spLocks noChangeArrowheads="1"/>
        </xdr:cNvSpPr>
      </xdr:nvSpPr>
      <xdr:spPr bwMode="auto">
        <a:xfrm>
          <a:off x="619125" y="1533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8125" cy="200025"/>
    <xdr:sp macro="" textlink="" fLocksText="0">
      <xdr:nvSpPr>
        <xdr:cNvPr id="16" name="Text Box 15"/>
        <xdr:cNvSpPr txBox="1">
          <a:spLocks noChangeArrowheads="1"/>
        </xdr:cNvSpPr>
      </xdr:nvSpPr>
      <xdr:spPr bwMode="auto">
        <a:xfrm>
          <a:off x="1228725" y="1533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3125" cy="200025"/>
    <xdr:sp macro="" textlink="" fLocksText="0">
      <xdr:nvSpPr>
        <xdr:cNvPr id="18" name="Text Box 17"/>
        <xdr:cNvSpPr txBox="1">
          <a:spLocks noChangeArrowheads="1"/>
        </xdr:cNvSpPr>
      </xdr:nvSpPr>
      <xdr:spPr bwMode="auto">
        <a:xfrm>
          <a:off x="619125" y="1724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8125" cy="200025"/>
    <xdr:sp macro="" textlink="" fLocksText="0">
      <xdr:nvSpPr>
        <xdr:cNvPr id="19" name="Text Box 18"/>
        <xdr:cNvSpPr txBox="1">
          <a:spLocks noChangeArrowheads="1"/>
        </xdr:cNvSpPr>
      </xdr:nvSpPr>
      <xdr:spPr bwMode="auto">
        <a:xfrm>
          <a:off x="1228725" y="1724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3125" cy="200025"/>
    <xdr:sp macro="" textlink="" fLocksText="0">
      <xdr:nvSpPr>
        <xdr:cNvPr id="20" name="Text Box 19"/>
        <xdr:cNvSpPr txBox="1">
          <a:spLocks noChangeArrowheads="1"/>
        </xdr:cNvSpPr>
      </xdr:nvSpPr>
      <xdr:spPr bwMode="auto">
        <a:xfrm>
          <a:off x="619125" y="1914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8125" cy="200025"/>
    <xdr:sp macro="" textlink="" fLocksText="0">
      <xdr:nvSpPr>
        <xdr:cNvPr id="21" name="Text Box 20"/>
        <xdr:cNvSpPr txBox="1">
          <a:spLocks noChangeArrowheads="1"/>
        </xdr:cNvSpPr>
      </xdr:nvSpPr>
      <xdr:spPr bwMode="auto">
        <a:xfrm>
          <a:off x="1228725" y="1914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3125" cy="200025"/>
    <xdr:sp macro="" textlink="" fLocksText="0">
      <xdr:nvSpPr>
        <xdr:cNvPr id="23" name="Text Box 22"/>
        <xdr:cNvSpPr txBox="1">
          <a:spLocks noChangeArrowheads="1"/>
        </xdr:cNvSpPr>
      </xdr:nvSpPr>
      <xdr:spPr bwMode="auto">
        <a:xfrm>
          <a:off x="619125" y="2105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8125" cy="200025"/>
    <xdr:sp macro="" textlink="" fLocksText="0">
      <xdr:nvSpPr>
        <xdr:cNvPr id="24" name="Text Box 23"/>
        <xdr:cNvSpPr txBox="1">
          <a:spLocks noChangeArrowheads="1"/>
        </xdr:cNvSpPr>
      </xdr:nvSpPr>
      <xdr:spPr bwMode="auto">
        <a:xfrm>
          <a:off x="1228725" y="2105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13/02/2023</a:t>
          </a:r>
        </a:p>
      </xdr:txBody>
    </xdr:sp>
    <xdr:clientData/>
  </xdr:oneCellAnchor>
  <xdr:oneCellAnchor>
    <xdr:from>
      <xdr:col>1</xdr:col>
      <xdr:colOff>9525</xdr:colOff>
      <xdr:row>12</xdr:row>
      <xdr:rowOff>9525</xdr:rowOff>
    </xdr:from>
    <xdr:ext cx="2143125" cy="200025"/>
    <xdr:sp macro="" textlink="" fLocksText="0">
      <xdr:nvSpPr>
        <xdr:cNvPr id="25" name="Text Box 24"/>
        <xdr:cNvSpPr txBox="1">
          <a:spLocks noChangeArrowheads="1"/>
        </xdr:cNvSpPr>
      </xdr:nvSpPr>
      <xdr:spPr bwMode="auto">
        <a:xfrm>
          <a:off x="619125" y="2295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8125" cy="200025"/>
    <xdr:sp macro="" textlink="" fLocksText="0">
      <xdr:nvSpPr>
        <xdr:cNvPr id="26" name="Text Box 25"/>
        <xdr:cNvSpPr txBox="1">
          <a:spLocks noChangeArrowheads="1"/>
        </xdr:cNvSpPr>
      </xdr:nvSpPr>
      <xdr:spPr bwMode="auto">
        <a:xfrm>
          <a:off x="1228725" y="2295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13 Feb 2023</a:t>
          </a:r>
        </a:p>
      </xdr:txBody>
    </xdr:sp>
    <xdr:clientData/>
  </xdr:oneCellAnchor>
  <xdr:oneCellAnchor>
    <xdr:from>
      <xdr:col>0</xdr:col>
      <xdr:colOff>9525</xdr:colOff>
      <xdr:row>14</xdr:row>
      <xdr:rowOff>9525</xdr:rowOff>
    </xdr:from>
    <xdr:ext cx="6572250" cy="333375"/>
    <xdr:sp macro="" textlink="" fLocksText="0">
      <xdr:nvSpPr>
        <xdr:cNvPr id="27" name="Text Box 26"/>
        <xdr:cNvSpPr txBox="1">
          <a:spLocks noChangeArrowheads="1"/>
        </xdr:cNvSpPr>
      </xdr:nvSpPr>
      <xdr:spPr bwMode="auto">
        <a:xfrm>
          <a:off x="9525" y="2676525"/>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2250" cy="200025"/>
    <xdr:sp macro="" textlink="" fLocksText="0">
      <xdr:nvSpPr>
        <xdr:cNvPr id="28" name="Text Box 27"/>
        <xdr:cNvSpPr txBox="1">
          <a:spLocks noChangeArrowheads="1"/>
        </xdr:cNvSpPr>
      </xdr:nvSpPr>
      <xdr:spPr bwMode="auto">
        <a:xfrm>
          <a:off x="9525" y="286702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200025"/>
    <xdr:sp macro="" textlink="" fLocksText="0">
      <xdr:nvSpPr>
        <xdr:cNvPr id="29" name="Text Box 28"/>
        <xdr:cNvSpPr txBox="1">
          <a:spLocks noChangeArrowheads="1"/>
        </xdr:cNvSpPr>
      </xdr:nvSpPr>
      <xdr:spPr bwMode="auto">
        <a:xfrm>
          <a:off x="2447925" y="30575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90</xdr:row>
      <xdr:rowOff>9525</xdr:rowOff>
    </xdr:from>
    <xdr:ext cx="6572250" cy="390525"/>
    <xdr:sp macro="" textlink="" fLocksText="0">
      <xdr:nvSpPr>
        <xdr:cNvPr id="30" name="Text Box 29"/>
        <xdr:cNvSpPr txBox="1">
          <a:spLocks noChangeArrowheads="1"/>
        </xdr:cNvSpPr>
      </xdr:nvSpPr>
      <xdr:spPr bwMode="auto">
        <a:xfrm>
          <a:off x="9525" y="17678400"/>
          <a:ext cx="6572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Quỹ được cấp phép thành lập ngày 22/09/2022 nên không có số liệu cùng kỳ năm trước.</a:t>
          </a:r>
        </a:p>
        <a:p>
          <a:pPr algn="l" rtl="0">
            <a:defRPr sz="1000"/>
          </a:pPr>
          <a:r>
            <a:rPr lang="en-US" sz="975" b="0" i="0" u="none" strike="noStrike" baseline="0">
              <a:solidFill>
                <a:srgbClr val="000000"/>
              </a:solidFill>
              <a:latin typeface="Times New Roman"/>
              <a:cs typeface="Times New Roman"/>
            </a:rPr>
            <a:t>Fund's Certificate was granted on 22 Sep 2022, so data for the same period last year is left blank.</a:t>
          </a:r>
        </a:p>
      </xdr:txBody>
    </xdr:sp>
    <xdr:clientData/>
  </xdr:oneCellAnchor>
  <xdr:oneCellAnchor>
    <xdr:from>
      <xdr:col>0</xdr:col>
      <xdr:colOff>9525</xdr:colOff>
      <xdr:row>92</xdr:row>
      <xdr:rowOff>9525</xdr:rowOff>
    </xdr:from>
    <xdr:ext cx="3143250" cy="200025"/>
    <xdr:sp macro="" textlink="" fLocksText="0">
      <xdr:nvSpPr>
        <xdr:cNvPr id="31" name="Text Box 30"/>
        <xdr:cNvSpPr txBox="1">
          <a:spLocks noChangeArrowheads="1"/>
        </xdr:cNvSpPr>
      </xdr:nvSpPr>
      <xdr:spPr bwMode="auto">
        <a:xfrm>
          <a:off x="9525" y="1805940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200025"/>
    <xdr:sp macro="" textlink="" fLocksText="0">
      <xdr:nvSpPr>
        <xdr:cNvPr id="32" name="Text Box 31"/>
        <xdr:cNvSpPr txBox="1">
          <a:spLocks noChangeArrowheads="1"/>
        </xdr:cNvSpPr>
      </xdr:nvSpPr>
      <xdr:spPr bwMode="auto">
        <a:xfrm>
          <a:off x="1838325" y="1805940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3250" cy="200025"/>
    <xdr:sp macro="" textlink="" fLocksText="0">
      <xdr:nvSpPr>
        <xdr:cNvPr id="33" name="Text Box 32"/>
        <xdr:cNvSpPr txBox="1">
          <a:spLocks noChangeArrowheads="1"/>
        </xdr:cNvSpPr>
      </xdr:nvSpPr>
      <xdr:spPr bwMode="auto">
        <a:xfrm>
          <a:off x="9525" y="1824990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200025"/>
    <xdr:sp macro="" textlink="" fLocksText="0">
      <xdr:nvSpPr>
        <xdr:cNvPr id="34" name="Text Box 33"/>
        <xdr:cNvSpPr txBox="1">
          <a:spLocks noChangeArrowheads="1"/>
        </xdr:cNvSpPr>
      </xdr:nvSpPr>
      <xdr:spPr bwMode="auto">
        <a:xfrm>
          <a:off x="1838325" y="1824990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3250" cy="400050"/>
    <xdr:sp macro="" textlink="" fLocksText="0">
      <xdr:nvSpPr>
        <xdr:cNvPr id="35" name="Text Box 34"/>
        <xdr:cNvSpPr txBox="1">
          <a:spLocks noChangeArrowheads="1"/>
        </xdr:cNvSpPr>
      </xdr:nvSpPr>
      <xdr:spPr bwMode="auto">
        <a:xfrm>
          <a:off x="9525" y="19583400"/>
          <a:ext cx="314325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400050"/>
    <xdr:sp macro="" textlink="" fLocksText="0">
      <xdr:nvSpPr>
        <xdr:cNvPr id="36" name="Text Box 35"/>
        <xdr:cNvSpPr txBox="1">
          <a:spLocks noChangeArrowheads="1"/>
        </xdr:cNvSpPr>
      </xdr:nvSpPr>
      <xdr:spPr bwMode="auto">
        <a:xfrm>
          <a:off x="1838325" y="19583400"/>
          <a:ext cx="3429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705225" cy="714375"/>
    <xdr:sp macro="" textlink="" fLocksText="0">
      <xdr:nvSpPr>
        <xdr:cNvPr id="3" name="Text Box 2"/>
        <xdr:cNvSpPr txBox="1">
          <a:spLocks noChangeArrowheads="1"/>
        </xdr:cNvSpPr>
      </xdr:nvSpPr>
      <xdr:spPr bwMode="auto">
        <a:xfrm>
          <a:off x="1838325" y="9525"/>
          <a:ext cx="37052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848475" cy="552450"/>
    <xdr:sp macro="" textlink="" fLocksText="0">
      <xdr:nvSpPr>
        <xdr:cNvPr id="4" name="Text Box 3"/>
        <xdr:cNvSpPr txBox="1">
          <a:spLocks noChangeArrowheads="1"/>
        </xdr:cNvSpPr>
      </xdr:nvSpPr>
      <xdr:spPr bwMode="auto">
        <a:xfrm>
          <a:off x="9525" y="200025"/>
          <a:ext cx="68484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Tài chính hướng dẫn hoạt động và quản lý quỹ đầu tư chứng khoán)</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guiding operations and management of securities investment funds)</a:t>
          </a:r>
        </a:p>
      </xdr:txBody>
    </xdr:sp>
    <xdr:clientData/>
  </xdr:oneCellAnchor>
  <xdr:oneCellAnchor>
    <xdr:from>
      <xdr:col>0</xdr:col>
      <xdr:colOff>9525</xdr:colOff>
      <xdr:row>3</xdr:row>
      <xdr:rowOff>9525</xdr:rowOff>
    </xdr:from>
    <xdr:ext cx="6848475" cy="466725"/>
    <xdr:sp macro="" textlink="" fLocksText="0">
      <xdr:nvSpPr>
        <xdr:cNvPr id="5" name="Text Box 4"/>
        <xdr:cNvSpPr txBox="1">
          <a:spLocks noChangeArrowheads="1"/>
        </xdr:cNvSpPr>
      </xdr:nvSpPr>
      <xdr:spPr bwMode="auto">
        <a:xfrm>
          <a:off x="9525" y="581025"/>
          <a:ext cx="684847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848475" cy="285750"/>
    <xdr:sp macro="" textlink="" fLocksText="0">
      <xdr:nvSpPr>
        <xdr:cNvPr id="6" name="Text Box 5"/>
        <xdr:cNvSpPr txBox="1">
          <a:spLocks noChangeArrowheads="1"/>
        </xdr:cNvSpPr>
      </xdr:nvSpPr>
      <xdr:spPr bwMode="auto">
        <a:xfrm>
          <a:off x="9525" y="771525"/>
          <a:ext cx="68484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Năm 2022 / Year 2022</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3125" cy="200025"/>
    <xdr:sp macro="" textlink="" fLocksText="0">
      <xdr:nvSpPr>
        <xdr:cNvPr id="8" name="Text Box 7"/>
        <xdr:cNvSpPr txBox="1">
          <a:spLocks noChangeArrowheads="1"/>
        </xdr:cNvSpPr>
      </xdr:nvSpPr>
      <xdr:spPr bwMode="auto">
        <a:xfrm>
          <a:off x="619125" y="962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324350" cy="200025"/>
    <xdr:sp macro="" textlink="" fLocksText="0">
      <xdr:nvSpPr>
        <xdr:cNvPr id="9" name="Text Box 8"/>
        <xdr:cNvSpPr txBox="1">
          <a:spLocks noChangeArrowheads="1"/>
        </xdr:cNvSpPr>
      </xdr:nvSpPr>
      <xdr:spPr bwMode="auto">
        <a:xfrm>
          <a:off x="1228725" y="962025"/>
          <a:ext cx="43243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6</xdr:row>
      <xdr:rowOff>9525</xdr:rowOff>
    </xdr:from>
    <xdr:ext cx="2143125" cy="200025"/>
    <xdr:sp macro="" textlink="" fLocksText="0">
      <xdr:nvSpPr>
        <xdr:cNvPr id="10" name="Text Box 9"/>
        <xdr:cNvSpPr txBox="1">
          <a:spLocks noChangeArrowheads="1"/>
        </xdr:cNvSpPr>
      </xdr:nvSpPr>
      <xdr:spPr bwMode="auto">
        <a:xfrm>
          <a:off x="619125" y="1152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324350" cy="200025"/>
    <xdr:sp macro="" textlink="" fLocksText="0">
      <xdr:nvSpPr>
        <xdr:cNvPr id="11" name="Text Box 10"/>
        <xdr:cNvSpPr txBox="1">
          <a:spLocks noChangeArrowheads="1"/>
        </xdr:cNvSpPr>
      </xdr:nvSpPr>
      <xdr:spPr bwMode="auto">
        <a:xfrm>
          <a:off x="1228725" y="1152525"/>
          <a:ext cx="43243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3125" cy="200025"/>
    <xdr:sp macro="" textlink="" fLocksText="0">
      <xdr:nvSpPr>
        <xdr:cNvPr id="13" name="Text Box 12"/>
        <xdr:cNvSpPr txBox="1">
          <a:spLocks noChangeArrowheads="1"/>
        </xdr:cNvSpPr>
      </xdr:nvSpPr>
      <xdr:spPr bwMode="auto">
        <a:xfrm>
          <a:off x="619125" y="1343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324350" cy="200025"/>
    <xdr:sp macro="" textlink="" fLocksText="0">
      <xdr:nvSpPr>
        <xdr:cNvPr id="14" name="Text Box 13"/>
        <xdr:cNvSpPr txBox="1">
          <a:spLocks noChangeArrowheads="1"/>
        </xdr:cNvSpPr>
      </xdr:nvSpPr>
      <xdr:spPr bwMode="auto">
        <a:xfrm>
          <a:off x="1228725" y="1343025"/>
          <a:ext cx="43243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3125" cy="200025"/>
    <xdr:sp macro="" textlink="" fLocksText="0">
      <xdr:nvSpPr>
        <xdr:cNvPr id="15" name="Text Box 14"/>
        <xdr:cNvSpPr txBox="1">
          <a:spLocks noChangeArrowheads="1"/>
        </xdr:cNvSpPr>
      </xdr:nvSpPr>
      <xdr:spPr bwMode="auto">
        <a:xfrm>
          <a:off x="619125" y="1533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324350" cy="200025"/>
    <xdr:sp macro="" textlink="" fLocksText="0">
      <xdr:nvSpPr>
        <xdr:cNvPr id="16" name="Text Box 15"/>
        <xdr:cNvSpPr txBox="1">
          <a:spLocks noChangeArrowheads="1"/>
        </xdr:cNvSpPr>
      </xdr:nvSpPr>
      <xdr:spPr bwMode="auto">
        <a:xfrm>
          <a:off x="1228725" y="1533525"/>
          <a:ext cx="43243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3125" cy="200025"/>
    <xdr:sp macro="" textlink="" fLocksText="0">
      <xdr:nvSpPr>
        <xdr:cNvPr id="18" name="Text Box 17"/>
        <xdr:cNvSpPr txBox="1">
          <a:spLocks noChangeArrowheads="1"/>
        </xdr:cNvSpPr>
      </xdr:nvSpPr>
      <xdr:spPr bwMode="auto">
        <a:xfrm>
          <a:off x="619125" y="1724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324350" cy="200025"/>
    <xdr:sp macro="" textlink="" fLocksText="0">
      <xdr:nvSpPr>
        <xdr:cNvPr id="19" name="Text Box 18"/>
        <xdr:cNvSpPr txBox="1">
          <a:spLocks noChangeArrowheads="1"/>
        </xdr:cNvSpPr>
      </xdr:nvSpPr>
      <xdr:spPr bwMode="auto">
        <a:xfrm>
          <a:off x="1228725" y="1724025"/>
          <a:ext cx="43243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3125" cy="200025"/>
    <xdr:sp macro="" textlink="" fLocksText="0">
      <xdr:nvSpPr>
        <xdr:cNvPr id="20" name="Text Box 19"/>
        <xdr:cNvSpPr txBox="1">
          <a:spLocks noChangeArrowheads="1"/>
        </xdr:cNvSpPr>
      </xdr:nvSpPr>
      <xdr:spPr bwMode="auto">
        <a:xfrm>
          <a:off x="619125" y="1914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324350" cy="200025"/>
    <xdr:sp macro="" textlink="" fLocksText="0">
      <xdr:nvSpPr>
        <xdr:cNvPr id="21" name="Text Box 20"/>
        <xdr:cNvSpPr txBox="1">
          <a:spLocks noChangeArrowheads="1"/>
        </xdr:cNvSpPr>
      </xdr:nvSpPr>
      <xdr:spPr bwMode="auto">
        <a:xfrm>
          <a:off x="1228725" y="1914525"/>
          <a:ext cx="43243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3125" cy="200025"/>
    <xdr:sp macro="" textlink="" fLocksText="0">
      <xdr:nvSpPr>
        <xdr:cNvPr id="23" name="Text Box 22"/>
        <xdr:cNvSpPr txBox="1">
          <a:spLocks noChangeArrowheads="1"/>
        </xdr:cNvSpPr>
      </xdr:nvSpPr>
      <xdr:spPr bwMode="auto">
        <a:xfrm>
          <a:off x="619125" y="2105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324350" cy="200025"/>
    <xdr:sp macro="" textlink="" fLocksText="0">
      <xdr:nvSpPr>
        <xdr:cNvPr id="24" name="Text Box 23"/>
        <xdr:cNvSpPr txBox="1">
          <a:spLocks noChangeArrowheads="1"/>
        </xdr:cNvSpPr>
      </xdr:nvSpPr>
      <xdr:spPr bwMode="auto">
        <a:xfrm>
          <a:off x="1228725" y="2105025"/>
          <a:ext cx="43243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13/02/2023</a:t>
          </a:r>
        </a:p>
      </xdr:txBody>
    </xdr:sp>
    <xdr:clientData/>
  </xdr:oneCellAnchor>
  <xdr:oneCellAnchor>
    <xdr:from>
      <xdr:col>1</xdr:col>
      <xdr:colOff>9525</xdr:colOff>
      <xdr:row>12</xdr:row>
      <xdr:rowOff>9525</xdr:rowOff>
    </xdr:from>
    <xdr:ext cx="2143125" cy="200025"/>
    <xdr:sp macro="" textlink="" fLocksText="0">
      <xdr:nvSpPr>
        <xdr:cNvPr id="25" name="Text Box 24"/>
        <xdr:cNvSpPr txBox="1">
          <a:spLocks noChangeArrowheads="1"/>
        </xdr:cNvSpPr>
      </xdr:nvSpPr>
      <xdr:spPr bwMode="auto">
        <a:xfrm>
          <a:off x="619125" y="2295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324350" cy="200025"/>
    <xdr:sp macro="" textlink="" fLocksText="0">
      <xdr:nvSpPr>
        <xdr:cNvPr id="26" name="Text Box 25"/>
        <xdr:cNvSpPr txBox="1">
          <a:spLocks noChangeArrowheads="1"/>
        </xdr:cNvSpPr>
      </xdr:nvSpPr>
      <xdr:spPr bwMode="auto">
        <a:xfrm>
          <a:off x="1228725" y="2295525"/>
          <a:ext cx="43243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13 Feb 2023</a:t>
          </a:r>
        </a:p>
      </xdr:txBody>
    </xdr:sp>
    <xdr:clientData/>
  </xdr:oneCellAnchor>
  <xdr:oneCellAnchor>
    <xdr:from>
      <xdr:col>0</xdr:col>
      <xdr:colOff>9525</xdr:colOff>
      <xdr:row>14</xdr:row>
      <xdr:rowOff>9525</xdr:rowOff>
    </xdr:from>
    <xdr:ext cx="6848475" cy="333375"/>
    <xdr:sp macro="" textlink="" fLocksText="0">
      <xdr:nvSpPr>
        <xdr:cNvPr id="27" name="Text Box 26"/>
        <xdr:cNvSpPr txBox="1">
          <a:spLocks noChangeArrowheads="1"/>
        </xdr:cNvSpPr>
      </xdr:nvSpPr>
      <xdr:spPr bwMode="auto">
        <a:xfrm>
          <a:off x="9525" y="2676525"/>
          <a:ext cx="68484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848475" cy="200025"/>
    <xdr:sp macro="" textlink="" fLocksText="0">
      <xdr:nvSpPr>
        <xdr:cNvPr id="28" name="Text Box 27"/>
        <xdr:cNvSpPr txBox="1">
          <a:spLocks noChangeArrowheads="1"/>
        </xdr:cNvSpPr>
      </xdr:nvSpPr>
      <xdr:spPr bwMode="auto">
        <a:xfrm>
          <a:off x="9525" y="2867025"/>
          <a:ext cx="68484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4</xdr:col>
      <xdr:colOff>228600</xdr:colOff>
      <xdr:row>16</xdr:row>
      <xdr:rowOff>9525</xdr:rowOff>
    </xdr:from>
    <xdr:ext cx="2286000" cy="200025"/>
    <xdr:sp macro="" textlink="" fLocksText="0">
      <xdr:nvSpPr>
        <xdr:cNvPr id="29" name="Text Box 28"/>
        <xdr:cNvSpPr txBox="1">
          <a:spLocks noChangeArrowheads="1"/>
        </xdr:cNvSpPr>
      </xdr:nvSpPr>
      <xdr:spPr bwMode="auto">
        <a:xfrm>
          <a:off x="2667000" y="30575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81</xdr:row>
      <xdr:rowOff>9525</xdr:rowOff>
    </xdr:from>
    <xdr:ext cx="6572250" cy="333375"/>
    <xdr:sp macro="" textlink="" fLocksText="0">
      <xdr:nvSpPr>
        <xdr:cNvPr id="30" name="Text Box 29"/>
        <xdr:cNvSpPr txBox="1">
          <a:spLocks noChangeArrowheads="1"/>
        </xdr:cNvSpPr>
      </xdr:nvSpPr>
      <xdr:spPr bwMode="auto">
        <a:xfrm>
          <a:off x="9525" y="15830550"/>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 Quỹ được cấp phép thành lập ngày 22/09/2022 nên không có số liệu kỳ trước.</a:t>
          </a:r>
        </a:p>
        <a:p>
          <a:pPr algn="l" rtl="0">
            <a:defRPr sz="1000"/>
          </a:pPr>
          <a:r>
            <a:rPr lang="en-US" sz="975" b="0" i="0" u="none" strike="noStrike" baseline="0">
              <a:solidFill>
                <a:srgbClr val="000000"/>
              </a:solidFill>
              <a:latin typeface="Times New Roman"/>
              <a:cs typeface="Times New Roman"/>
            </a:rPr>
            <a:t>Fund's Certificate was granted on 22 Sep 2022, so data for last period is left blank.</a:t>
          </a:r>
        </a:p>
      </xdr:txBody>
    </xdr:sp>
    <xdr:clientData/>
  </xdr:oneCellAnchor>
  <xdr:oneCellAnchor>
    <xdr:from>
      <xdr:col>0</xdr:col>
      <xdr:colOff>9525</xdr:colOff>
      <xdr:row>83</xdr:row>
      <xdr:rowOff>9525</xdr:rowOff>
    </xdr:from>
    <xdr:ext cx="3143250" cy="200025"/>
    <xdr:sp macro="" textlink="" fLocksText="0">
      <xdr:nvSpPr>
        <xdr:cNvPr id="31" name="Text Box 30"/>
        <xdr:cNvSpPr txBox="1">
          <a:spLocks noChangeArrowheads="1"/>
        </xdr:cNvSpPr>
      </xdr:nvSpPr>
      <xdr:spPr bwMode="auto">
        <a:xfrm>
          <a:off x="9525" y="1635442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83</xdr:row>
      <xdr:rowOff>9525</xdr:rowOff>
    </xdr:from>
    <xdr:ext cx="3429000" cy="200025"/>
    <xdr:sp macro="" textlink="" fLocksText="0">
      <xdr:nvSpPr>
        <xdr:cNvPr id="32" name="Text Box 31"/>
        <xdr:cNvSpPr txBox="1">
          <a:spLocks noChangeArrowheads="1"/>
        </xdr:cNvSpPr>
      </xdr:nvSpPr>
      <xdr:spPr bwMode="auto">
        <a:xfrm>
          <a:off x="1838325" y="1635442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84</xdr:row>
      <xdr:rowOff>9525</xdr:rowOff>
    </xdr:from>
    <xdr:ext cx="3143250" cy="200025"/>
    <xdr:sp macro="" textlink="" fLocksText="0">
      <xdr:nvSpPr>
        <xdr:cNvPr id="33" name="Text Box 32"/>
        <xdr:cNvSpPr txBox="1">
          <a:spLocks noChangeArrowheads="1"/>
        </xdr:cNvSpPr>
      </xdr:nvSpPr>
      <xdr:spPr bwMode="auto">
        <a:xfrm>
          <a:off x="9525" y="16544925"/>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84</xdr:row>
      <xdr:rowOff>9525</xdr:rowOff>
    </xdr:from>
    <xdr:ext cx="3429000" cy="200025"/>
    <xdr:sp macro="" textlink="" fLocksText="0">
      <xdr:nvSpPr>
        <xdr:cNvPr id="34" name="Text Box 33"/>
        <xdr:cNvSpPr txBox="1">
          <a:spLocks noChangeArrowheads="1"/>
        </xdr:cNvSpPr>
      </xdr:nvSpPr>
      <xdr:spPr bwMode="auto">
        <a:xfrm>
          <a:off x="1838325" y="16544925"/>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90</xdr:row>
      <xdr:rowOff>9525</xdr:rowOff>
    </xdr:from>
    <xdr:ext cx="3143250" cy="190500"/>
    <xdr:sp macro="" textlink="" fLocksText="0">
      <xdr:nvSpPr>
        <xdr:cNvPr id="35" name="Text Box 34"/>
        <xdr:cNvSpPr txBox="1">
          <a:spLocks noChangeArrowheads="1"/>
        </xdr:cNvSpPr>
      </xdr:nvSpPr>
      <xdr:spPr bwMode="auto">
        <a:xfrm>
          <a:off x="9525" y="17687925"/>
          <a:ext cx="3143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90</xdr:row>
      <xdr:rowOff>9524</xdr:rowOff>
    </xdr:from>
    <xdr:ext cx="3429000" cy="333375"/>
    <xdr:sp macro="" textlink="" fLocksText="0">
      <xdr:nvSpPr>
        <xdr:cNvPr id="36" name="Text Box 35"/>
        <xdr:cNvSpPr txBox="1">
          <a:spLocks noChangeArrowheads="1"/>
        </xdr:cNvSpPr>
      </xdr:nvSpPr>
      <xdr:spPr bwMode="auto">
        <a:xfrm>
          <a:off x="3152775" y="40538399"/>
          <a:ext cx="34290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552825" cy="714375"/>
    <xdr:sp macro="" textlink="" fLocksText="0">
      <xdr:nvSpPr>
        <xdr:cNvPr id="3" name="Text Box 2"/>
        <xdr:cNvSpPr txBox="1">
          <a:spLocks noChangeArrowheads="1"/>
        </xdr:cNvSpPr>
      </xdr:nvSpPr>
      <xdr:spPr bwMode="auto">
        <a:xfrm>
          <a:off x="1838325" y="9525"/>
          <a:ext cx="35528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48450" cy="552450"/>
    <xdr:sp macro="" textlink="" fLocksText="0">
      <xdr:nvSpPr>
        <xdr:cNvPr id="4" name="Text Box 3"/>
        <xdr:cNvSpPr txBox="1">
          <a:spLocks noChangeArrowheads="1"/>
        </xdr:cNvSpPr>
      </xdr:nvSpPr>
      <xdr:spPr bwMode="auto">
        <a:xfrm>
          <a:off x="9525" y="200025"/>
          <a:ext cx="66484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48450" cy="466725"/>
    <xdr:sp macro="" textlink="" fLocksText="0">
      <xdr:nvSpPr>
        <xdr:cNvPr id="5" name="Text Box 4"/>
        <xdr:cNvSpPr txBox="1">
          <a:spLocks noChangeArrowheads="1"/>
        </xdr:cNvSpPr>
      </xdr:nvSpPr>
      <xdr:spPr bwMode="auto">
        <a:xfrm>
          <a:off x="9525" y="5810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48450" cy="238125"/>
    <xdr:sp macro="" textlink="" fLocksText="0">
      <xdr:nvSpPr>
        <xdr:cNvPr id="6" name="Text Box 5"/>
        <xdr:cNvSpPr txBox="1">
          <a:spLocks noChangeArrowheads="1"/>
        </xdr:cNvSpPr>
      </xdr:nvSpPr>
      <xdr:spPr bwMode="auto">
        <a:xfrm>
          <a:off x="9525" y="771525"/>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12 năm 2022 / As at 31 Dec 2022</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7875" cy="200025"/>
    <xdr:sp macro="" textlink="" fLocksText="0">
      <xdr:nvSpPr>
        <xdr:cNvPr id="8" name="Text Box 7"/>
        <xdr:cNvSpPr txBox="1">
          <a:spLocks noChangeArrowheads="1"/>
        </xdr:cNvSpPr>
      </xdr:nvSpPr>
      <xdr:spPr bwMode="auto">
        <a:xfrm>
          <a:off x="619125" y="962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219575" cy="200025"/>
    <xdr:sp macro="" textlink="" fLocksText="0">
      <xdr:nvSpPr>
        <xdr:cNvPr id="9" name="Text Box 8"/>
        <xdr:cNvSpPr txBox="1">
          <a:spLocks noChangeArrowheads="1"/>
        </xdr:cNvSpPr>
      </xdr:nvSpPr>
      <xdr:spPr bwMode="auto">
        <a:xfrm>
          <a:off x="1228725" y="962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6</xdr:row>
      <xdr:rowOff>9525</xdr:rowOff>
    </xdr:from>
    <xdr:ext cx="2047875" cy="200025"/>
    <xdr:sp macro="" textlink="" fLocksText="0">
      <xdr:nvSpPr>
        <xdr:cNvPr id="10" name="Text Box 9"/>
        <xdr:cNvSpPr txBox="1">
          <a:spLocks noChangeArrowheads="1"/>
        </xdr:cNvSpPr>
      </xdr:nvSpPr>
      <xdr:spPr bwMode="auto">
        <a:xfrm>
          <a:off x="619125" y="1152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219575" cy="200025"/>
    <xdr:sp macro="" textlink="" fLocksText="0">
      <xdr:nvSpPr>
        <xdr:cNvPr id="11" name="Text Box 10"/>
        <xdr:cNvSpPr txBox="1">
          <a:spLocks noChangeArrowheads="1"/>
        </xdr:cNvSpPr>
      </xdr:nvSpPr>
      <xdr:spPr bwMode="auto">
        <a:xfrm>
          <a:off x="1228725" y="1152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7875" cy="200025"/>
    <xdr:sp macro="" textlink="" fLocksText="0">
      <xdr:nvSpPr>
        <xdr:cNvPr id="13" name="Text Box 12"/>
        <xdr:cNvSpPr txBox="1">
          <a:spLocks noChangeArrowheads="1"/>
        </xdr:cNvSpPr>
      </xdr:nvSpPr>
      <xdr:spPr bwMode="auto">
        <a:xfrm>
          <a:off x="619125" y="1343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219575" cy="200025"/>
    <xdr:sp macro="" textlink="" fLocksText="0">
      <xdr:nvSpPr>
        <xdr:cNvPr id="14" name="Text Box 13"/>
        <xdr:cNvSpPr txBox="1">
          <a:spLocks noChangeArrowheads="1"/>
        </xdr:cNvSpPr>
      </xdr:nvSpPr>
      <xdr:spPr bwMode="auto">
        <a:xfrm>
          <a:off x="1228725" y="1343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7875" cy="200025"/>
    <xdr:sp macro="" textlink="" fLocksText="0">
      <xdr:nvSpPr>
        <xdr:cNvPr id="15" name="Text Box 14"/>
        <xdr:cNvSpPr txBox="1">
          <a:spLocks noChangeArrowheads="1"/>
        </xdr:cNvSpPr>
      </xdr:nvSpPr>
      <xdr:spPr bwMode="auto">
        <a:xfrm>
          <a:off x="619125" y="1533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219575" cy="200025"/>
    <xdr:sp macro="" textlink="" fLocksText="0">
      <xdr:nvSpPr>
        <xdr:cNvPr id="16" name="Text Box 15"/>
        <xdr:cNvSpPr txBox="1">
          <a:spLocks noChangeArrowheads="1"/>
        </xdr:cNvSpPr>
      </xdr:nvSpPr>
      <xdr:spPr bwMode="auto">
        <a:xfrm>
          <a:off x="1228725" y="1533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7875" cy="200025"/>
    <xdr:sp macro="" textlink="" fLocksText="0">
      <xdr:nvSpPr>
        <xdr:cNvPr id="18" name="Text Box 17"/>
        <xdr:cNvSpPr txBox="1">
          <a:spLocks noChangeArrowheads="1"/>
        </xdr:cNvSpPr>
      </xdr:nvSpPr>
      <xdr:spPr bwMode="auto">
        <a:xfrm>
          <a:off x="619125" y="1724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9</xdr:row>
      <xdr:rowOff>9525</xdr:rowOff>
    </xdr:from>
    <xdr:ext cx="4219575" cy="200025"/>
    <xdr:sp macro="" textlink="" fLocksText="0">
      <xdr:nvSpPr>
        <xdr:cNvPr id="19" name="Text Box 18"/>
        <xdr:cNvSpPr txBox="1">
          <a:spLocks noChangeArrowheads="1"/>
        </xdr:cNvSpPr>
      </xdr:nvSpPr>
      <xdr:spPr bwMode="auto">
        <a:xfrm>
          <a:off x="1228725" y="1724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7875" cy="200025"/>
    <xdr:sp macro="" textlink="" fLocksText="0">
      <xdr:nvSpPr>
        <xdr:cNvPr id="20" name="Text Box 19"/>
        <xdr:cNvSpPr txBox="1">
          <a:spLocks noChangeArrowheads="1"/>
        </xdr:cNvSpPr>
      </xdr:nvSpPr>
      <xdr:spPr bwMode="auto">
        <a:xfrm>
          <a:off x="619125" y="1914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219575" cy="200025"/>
    <xdr:sp macro="" textlink="" fLocksText="0">
      <xdr:nvSpPr>
        <xdr:cNvPr id="21" name="Text Box 20"/>
        <xdr:cNvSpPr txBox="1">
          <a:spLocks noChangeArrowheads="1"/>
        </xdr:cNvSpPr>
      </xdr:nvSpPr>
      <xdr:spPr bwMode="auto">
        <a:xfrm>
          <a:off x="1228725" y="1914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7875" cy="200025"/>
    <xdr:sp macro="" textlink="" fLocksText="0">
      <xdr:nvSpPr>
        <xdr:cNvPr id="23" name="Text Box 22"/>
        <xdr:cNvSpPr txBox="1">
          <a:spLocks noChangeArrowheads="1"/>
        </xdr:cNvSpPr>
      </xdr:nvSpPr>
      <xdr:spPr bwMode="auto">
        <a:xfrm>
          <a:off x="619125" y="2105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19575" cy="200025"/>
    <xdr:sp macro="" textlink="" fLocksText="0">
      <xdr:nvSpPr>
        <xdr:cNvPr id="24" name="Text Box 23"/>
        <xdr:cNvSpPr txBox="1">
          <a:spLocks noChangeArrowheads="1"/>
        </xdr:cNvSpPr>
      </xdr:nvSpPr>
      <xdr:spPr bwMode="auto">
        <a:xfrm>
          <a:off x="1228725" y="2105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13/02/2023</a:t>
          </a:r>
        </a:p>
      </xdr:txBody>
    </xdr:sp>
    <xdr:clientData/>
  </xdr:oneCellAnchor>
  <xdr:oneCellAnchor>
    <xdr:from>
      <xdr:col>1</xdr:col>
      <xdr:colOff>9525</xdr:colOff>
      <xdr:row>12</xdr:row>
      <xdr:rowOff>9525</xdr:rowOff>
    </xdr:from>
    <xdr:ext cx="2047875" cy="200025"/>
    <xdr:sp macro="" textlink="" fLocksText="0">
      <xdr:nvSpPr>
        <xdr:cNvPr id="25" name="Text Box 24"/>
        <xdr:cNvSpPr txBox="1">
          <a:spLocks noChangeArrowheads="1"/>
        </xdr:cNvSpPr>
      </xdr:nvSpPr>
      <xdr:spPr bwMode="auto">
        <a:xfrm>
          <a:off x="619125" y="2295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19575" cy="200025"/>
    <xdr:sp macro="" textlink="" fLocksText="0">
      <xdr:nvSpPr>
        <xdr:cNvPr id="26" name="Text Box 25"/>
        <xdr:cNvSpPr txBox="1">
          <a:spLocks noChangeArrowheads="1"/>
        </xdr:cNvSpPr>
      </xdr:nvSpPr>
      <xdr:spPr bwMode="auto">
        <a:xfrm>
          <a:off x="1228725" y="2295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13 Feb 2023</a:t>
          </a:r>
        </a:p>
      </xdr:txBody>
    </xdr:sp>
    <xdr:clientData/>
  </xdr:oneCellAnchor>
  <xdr:oneCellAnchor>
    <xdr:from>
      <xdr:col>0</xdr:col>
      <xdr:colOff>9525</xdr:colOff>
      <xdr:row>14</xdr:row>
      <xdr:rowOff>9525</xdr:rowOff>
    </xdr:from>
    <xdr:ext cx="6648450" cy="333375"/>
    <xdr:sp macro="" textlink="" fLocksText="0">
      <xdr:nvSpPr>
        <xdr:cNvPr id="27" name="Text Box 26"/>
        <xdr:cNvSpPr txBox="1">
          <a:spLocks noChangeArrowheads="1"/>
        </xdr:cNvSpPr>
      </xdr:nvSpPr>
      <xdr:spPr bwMode="auto">
        <a:xfrm>
          <a:off x="9525" y="2676525"/>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48450" cy="200025"/>
    <xdr:sp macro="" textlink="" fLocksText="0">
      <xdr:nvSpPr>
        <xdr:cNvPr id="28" name="Text Box 27"/>
        <xdr:cNvSpPr txBox="1">
          <a:spLocks noChangeArrowheads="1"/>
        </xdr:cNvSpPr>
      </xdr:nvSpPr>
      <xdr:spPr bwMode="auto">
        <a:xfrm>
          <a:off x="9525" y="2867025"/>
          <a:ext cx="66484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5</xdr:col>
      <xdr:colOff>9525</xdr:colOff>
      <xdr:row>16</xdr:row>
      <xdr:rowOff>9525</xdr:rowOff>
    </xdr:from>
    <xdr:ext cx="1933575" cy="200025"/>
    <xdr:sp macro="" textlink="" fLocksText="0">
      <xdr:nvSpPr>
        <xdr:cNvPr id="29" name="Text Box 28"/>
        <xdr:cNvSpPr txBox="1">
          <a:spLocks noChangeArrowheads="1"/>
        </xdr:cNvSpPr>
      </xdr:nvSpPr>
      <xdr:spPr bwMode="auto">
        <a:xfrm>
          <a:off x="3057525" y="3057525"/>
          <a:ext cx="1933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63</xdr:row>
      <xdr:rowOff>9525</xdr:rowOff>
    </xdr:from>
    <xdr:ext cx="2428875" cy="200025"/>
    <xdr:sp macro="" textlink="" fLocksText="0">
      <xdr:nvSpPr>
        <xdr:cNvPr id="30" name="Text Box 29"/>
        <xdr:cNvSpPr txBox="1">
          <a:spLocks noChangeArrowheads="1"/>
        </xdr:cNvSpPr>
      </xdr:nvSpPr>
      <xdr:spPr bwMode="auto">
        <a:xfrm>
          <a:off x="9525" y="14125575"/>
          <a:ext cx="2428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64</xdr:row>
      <xdr:rowOff>9525</xdr:rowOff>
    </xdr:from>
    <xdr:ext cx="6648450" cy="333375"/>
    <xdr:sp macro="" textlink="" fLocksText="0">
      <xdr:nvSpPr>
        <xdr:cNvPr id="31" name="Text Box 30"/>
        <xdr:cNvSpPr txBox="1">
          <a:spLocks noChangeArrowheads="1"/>
        </xdr:cNvSpPr>
      </xdr:nvSpPr>
      <xdr:spPr bwMode="auto">
        <a:xfrm>
          <a:off x="9525" y="14316075"/>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68</xdr:row>
      <xdr:rowOff>9525</xdr:rowOff>
    </xdr:from>
    <xdr:ext cx="3095625" cy="161925"/>
    <xdr:sp macro="" textlink="" fLocksText="0">
      <xdr:nvSpPr>
        <xdr:cNvPr id="32" name="Text Box 31"/>
        <xdr:cNvSpPr txBox="1">
          <a:spLocks noChangeArrowheads="1"/>
        </xdr:cNvSpPr>
      </xdr:nvSpPr>
      <xdr:spPr bwMode="auto">
        <a:xfrm>
          <a:off x="9525" y="15078075"/>
          <a:ext cx="3095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68</xdr:row>
      <xdr:rowOff>9525</xdr:rowOff>
    </xdr:from>
    <xdr:ext cx="3552825" cy="161925"/>
    <xdr:sp macro="" textlink="" fLocksText="0">
      <xdr:nvSpPr>
        <xdr:cNvPr id="33" name="Text Box 32"/>
        <xdr:cNvSpPr txBox="1">
          <a:spLocks noChangeArrowheads="1"/>
        </xdr:cNvSpPr>
      </xdr:nvSpPr>
      <xdr:spPr bwMode="auto">
        <a:xfrm>
          <a:off x="1838325" y="15078075"/>
          <a:ext cx="35528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69</xdr:row>
      <xdr:rowOff>9525</xdr:rowOff>
    </xdr:from>
    <xdr:ext cx="3095625" cy="200025"/>
    <xdr:sp macro="" textlink="" fLocksText="0">
      <xdr:nvSpPr>
        <xdr:cNvPr id="34" name="Text Box 33"/>
        <xdr:cNvSpPr txBox="1">
          <a:spLocks noChangeArrowheads="1"/>
        </xdr:cNvSpPr>
      </xdr:nvSpPr>
      <xdr:spPr bwMode="auto">
        <a:xfrm>
          <a:off x="9525" y="15268575"/>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69</xdr:row>
      <xdr:rowOff>9525</xdr:rowOff>
    </xdr:from>
    <xdr:ext cx="3552825" cy="200025"/>
    <xdr:sp macro="" textlink="" fLocksText="0">
      <xdr:nvSpPr>
        <xdr:cNvPr id="35" name="Text Box 34"/>
        <xdr:cNvSpPr txBox="1">
          <a:spLocks noChangeArrowheads="1"/>
        </xdr:cNvSpPr>
      </xdr:nvSpPr>
      <xdr:spPr bwMode="auto">
        <a:xfrm>
          <a:off x="1838325" y="15268575"/>
          <a:ext cx="3552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77</xdr:row>
      <xdr:rowOff>9525</xdr:rowOff>
    </xdr:from>
    <xdr:ext cx="3095625" cy="200025"/>
    <xdr:sp macro="" textlink="" fLocksText="0">
      <xdr:nvSpPr>
        <xdr:cNvPr id="36" name="Text Box 35"/>
        <xdr:cNvSpPr txBox="1">
          <a:spLocks noChangeArrowheads="1"/>
        </xdr:cNvSpPr>
      </xdr:nvSpPr>
      <xdr:spPr bwMode="auto">
        <a:xfrm>
          <a:off x="9525" y="16792575"/>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77</xdr:row>
      <xdr:rowOff>9525</xdr:rowOff>
    </xdr:from>
    <xdr:ext cx="3552825" cy="323850"/>
    <xdr:sp macro="" textlink="" fLocksText="0">
      <xdr:nvSpPr>
        <xdr:cNvPr id="37" name="Text Box 36"/>
        <xdr:cNvSpPr txBox="1">
          <a:spLocks noChangeArrowheads="1"/>
        </xdr:cNvSpPr>
      </xdr:nvSpPr>
      <xdr:spPr bwMode="auto">
        <a:xfrm>
          <a:off x="3105150" y="23107650"/>
          <a:ext cx="35528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38500" cy="590550"/>
    <xdr:sp macro="" textlink="" fLocksText="0">
      <xdr:nvSpPr>
        <xdr:cNvPr id="3" name="Text Box 2"/>
        <xdr:cNvSpPr txBox="1">
          <a:spLocks noChangeArrowheads="1"/>
        </xdr:cNvSpPr>
      </xdr:nvSpPr>
      <xdr:spPr bwMode="auto">
        <a:xfrm>
          <a:off x="1228725" y="9525"/>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24625" cy="552450"/>
    <xdr:sp macro="" textlink="" fLocksText="0">
      <xdr:nvSpPr>
        <xdr:cNvPr id="4" name="Text Box 3"/>
        <xdr:cNvSpPr txBox="1">
          <a:spLocks noChangeArrowheads="1"/>
        </xdr:cNvSpPr>
      </xdr:nvSpPr>
      <xdr:spPr bwMode="auto">
        <a:xfrm>
          <a:off x="9525" y="200025"/>
          <a:ext cx="65246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24625" cy="466725"/>
    <xdr:sp macro="" textlink="" fLocksText="0">
      <xdr:nvSpPr>
        <xdr:cNvPr id="5" name="Text Box 4"/>
        <xdr:cNvSpPr txBox="1">
          <a:spLocks noChangeArrowheads="1"/>
        </xdr:cNvSpPr>
      </xdr:nvSpPr>
      <xdr:spPr bwMode="auto">
        <a:xfrm>
          <a:off x="9525" y="581025"/>
          <a:ext cx="65246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24625" cy="285750"/>
    <xdr:sp macro="" textlink="" fLocksText="0">
      <xdr:nvSpPr>
        <xdr:cNvPr id="6" name="Text Box 5"/>
        <xdr:cNvSpPr txBox="1">
          <a:spLocks noChangeArrowheads="1"/>
        </xdr:cNvSpPr>
      </xdr:nvSpPr>
      <xdr:spPr bwMode="auto">
        <a:xfrm>
          <a:off x="9525" y="771525"/>
          <a:ext cx="65246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Năm 2022 / Year 2022</a:t>
          </a:r>
        </a:p>
      </xdr:txBody>
    </xdr:sp>
    <xdr:clientData/>
  </xdr:oneCellAnchor>
  <xdr:oneCellAnchor>
    <xdr:from>
      <xdr:col>0</xdr:col>
      <xdr:colOff>9525</xdr:colOff>
      <xdr:row>5</xdr:row>
      <xdr:rowOff>9525</xdr:rowOff>
    </xdr:from>
    <xdr:ext cx="381000" cy="200025"/>
    <xdr:sp macro="" textlink="" fLocksText="0">
      <xdr:nvSpPr>
        <xdr:cNvPr id="7" name="Text Box 6"/>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200025"/>
    <xdr:sp macro="" textlink="" fLocksText="0">
      <xdr:nvSpPr>
        <xdr:cNvPr id="8" name="Text Box 7"/>
        <xdr:cNvSpPr txBox="1">
          <a:spLocks noChangeArrowheads="1"/>
        </xdr:cNvSpPr>
      </xdr:nvSpPr>
      <xdr:spPr bwMode="auto">
        <a:xfrm>
          <a:off x="619125" y="962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81500" cy="200025"/>
    <xdr:sp macro="" textlink="" fLocksText="0">
      <xdr:nvSpPr>
        <xdr:cNvPr id="9" name="Text Box 8"/>
        <xdr:cNvSpPr txBox="1">
          <a:spLocks noChangeArrowheads="1"/>
        </xdr:cNvSpPr>
      </xdr:nvSpPr>
      <xdr:spPr bwMode="auto">
        <a:xfrm>
          <a:off x="1219200" y="962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Bản Việt</a:t>
          </a:r>
        </a:p>
      </xdr:txBody>
    </xdr:sp>
    <xdr:clientData/>
  </xdr:oneCellAnchor>
  <xdr:oneCellAnchor>
    <xdr:from>
      <xdr:col>1</xdr:col>
      <xdr:colOff>9525</xdr:colOff>
      <xdr:row>6</xdr:row>
      <xdr:rowOff>9525</xdr:rowOff>
    </xdr:from>
    <xdr:ext cx="1762125" cy="200025"/>
    <xdr:sp macro="" textlink="" fLocksText="0">
      <xdr:nvSpPr>
        <xdr:cNvPr id="10" name="Text Box 9"/>
        <xdr:cNvSpPr txBox="1">
          <a:spLocks noChangeArrowheads="1"/>
        </xdr:cNvSpPr>
      </xdr:nvSpPr>
      <xdr:spPr bwMode="auto">
        <a:xfrm>
          <a:off x="619125" y="1152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81500" cy="200025"/>
    <xdr:sp macro="" textlink="" fLocksText="0">
      <xdr:nvSpPr>
        <xdr:cNvPr id="11" name="Text Box 10"/>
        <xdr:cNvSpPr txBox="1">
          <a:spLocks noChangeArrowheads="1"/>
        </xdr:cNvSpPr>
      </xdr:nvSpPr>
      <xdr:spPr bwMode="auto">
        <a:xfrm>
          <a:off x="1219200" y="1152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FIXED INCOME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200025"/>
    <xdr:sp macro="" textlink="" fLocksText="0">
      <xdr:nvSpPr>
        <xdr:cNvPr id="12" name="Text Box 11"/>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200025"/>
    <xdr:sp macro="" textlink="" fLocksText="0">
      <xdr:nvSpPr>
        <xdr:cNvPr id="13" name="Text Box 12"/>
        <xdr:cNvSpPr txBox="1">
          <a:spLocks noChangeArrowheads="1"/>
        </xdr:cNvSpPr>
      </xdr:nvSpPr>
      <xdr:spPr bwMode="auto">
        <a:xfrm>
          <a:off x="619125" y="1343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81500" cy="200025"/>
    <xdr:sp macro="" textlink="" fLocksText="0">
      <xdr:nvSpPr>
        <xdr:cNvPr id="14" name="Text Box 13"/>
        <xdr:cNvSpPr txBox="1">
          <a:spLocks noChangeArrowheads="1"/>
        </xdr:cNvSpPr>
      </xdr:nvSpPr>
      <xdr:spPr bwMode="auto">
        <a:xfrm>
          <a:off x="1219200" y="1343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200025"/>
    <xdr:sp macro="" textlink="" fLocksText="0">
      <xdr:nvSpPr>
        <xdr:cNvPr id="15" name="Text Box 14"/>
        <xdr:cNvSpPr txBox="1">
          <a:spLocks noChangeArrowheads="1"/>
        </xdr:cNvSpPr>
      </xdr:nvSpPr>
      <xdr:spPr bwMode="auto">
        <a:xfrm>
          <a:off x="619125" y="1533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81500" cy="200025"/>
    <xdr:sp macro="" textlink="" fLocksText="0">
      <xdr:nvSpPr>
        <xdr:cNvPr id="16" name="Text Box 15"/>
        <xdr:cNvSpPr txBox="1">
          <a:spLocks noChangeArrowheads="1"/>
        </xdr:cNvSpPr>
      </xdr:nvSpPr>
      <xdr:spPr bwMode="auto">
        <a:xfrm>
          <a:off x="1219200" y="1533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200025"/>
    <xdr:sp macro="" textlink="" fLocksText="0">
      <xdr:nvSpPr>
        <xdr:cNvPr id="18" name="Text Box 17"/>
        <xdr:cNvSpPr txBox="1">
          <a:spLocks noChangeArrowheads="1"/>
        </xdr:cNvSpPr>
      </xdr:nvSpPr>
      <xdr:spPr bwMode="auto">
        <a:xfrm>
          <a:off x="619125" y="1724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81500" cy="200025"/>
    <xdr:sp macro="" textlink="" fLocksText="0">
      <xdr:nvSpPr>
        <xdr:cNvPr id="19" name="Text Box 18"/>
        <xdr:cNvSpPr txBox="1">
          <a:spLocks noChangeArrowheads="1"/>
        </xdr:cNvSpPr>
      </xdr:nvSpPr>
      <xdr:spPr bwMode="auto">
        <a:xfrm>
          <a:off x="1219200" y="1724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200025"/>
    <xdr:sp macro="" textlink="" fLocksText="0">
      <xdr:nvSpPr>
        <xdr:cNvPr id="20" name="Text Box 19"/>
        <xdr:cNvSpPr txBox="1">
          <a:spLocks noChangeArrowheads="1"/>
        </xdr:cNvSpPr>
      </xdr:nvSpPr>
      <xdr:spPr bwMode="auto">
        <a:xfrm>
          <a:off x="619125" y="1914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81500" cy="200025"/>
    <xdr:sp macro="" textlink="" fLocksText="0">
      <xdr:nvSpPr>
        <xdr:cNvPr id="21" name="Text Box 20"/>
        <xdr:cNvSpPr txBox="1">
          <a:spLocks noChangeArrowheads="1"/>
        </xdr:cNvSpPr>
      </xdr:nvSpPr>
      <xdr:spPr bwMode="auto">
        <a:xfrm>
          <a:off x="1219200" y="1914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200025"/>
    <xdr:sp macro="" textlink="" fLocksText="0">
      <xdr:nvSpPr>
        <xdr:cNvPr id="23" name="Text Box 22"/>
        <xdr:cNvSpPr txBox="1">
          <a:spLocks noChangeArrowheads="1"/>
        </xdr:cNvSpPr>
      </xdr:nvSpPr>
      <xdr:spPr bwMode="auto">
        <a:xfrm>
          <a:off x="619125" y="21050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81500" cy="200025"/>
    <xdr:sp macro="" textlink="" fLocksText="0">
      <xdr:nvSpPr>
        <xdr:cNvPr id="24" name="Text Box 23"/>
        <xdr:cNvSpPr txBox="1">
          <a:spLocks noChangeArrowheads="1"/>
        </xdr:cNvSpPr>
      </xdr:nvSpPr>
      <xdr:spPr bwMode="auto">
        <a:xfrm>
          <a:off x="1219200" y="21050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13/02/2023</a:t>
          </a:r>
        </a:p>
      </xdr:txBody>
    </xdr:sp>
    <xdr:clientData/>
  </xdr:oneCellAnchor>
  <xdr:oneCellAnchor>
    <xdr:from>
      <xdr:col>1</xdr:col>
      <xdr:colOff>9525</xdr:colOff>
      <xdr:row>12</xdr:row>
      <xdr:rowOff>9525</xdr:rowOff>
    </xdr:from>
    <xdr:ext cx="1762125" cy="200025"/>
    <xdr:sp macro="" textlink="" fLocksText="0">
      <xdr:nvSpPr>
        <xdr:cNvPr id="25" name="Text Box 24"/>
        <xdr:cNvSpPr txBox="1">
          <a:spLocks noChangeArrowheads="1"/>
        </xdr:cNvSpPr>
      </xdr:nvSpPr>
      <xdr:spPr bwMode="auto">
        <a:xfrm>
          <a:off x="619125" y="2295525"/>
          <a:ext cx="1762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81500" cy="200025"/>
    <xdr:sp macro="" textlink="" fLocksText="0">
      <xdr:nvSpPr>
        <xdr:cNvPr id="26" name="Text Box 25"/>
        <xdr:cNvSpPr txBox="1">
          <a:spLocks noChangeArrowheads="1"/>
        </xdr:cNvSpPr>
      </xdr:nvSpPr>
      <xdr:spPr bwMode="auto">
        <a:xfrm>
          <a:off x="1219200" y="2295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13 Feb 2023</a:t>
          </a:r>
        </a:p>
      </xdr:txBody>
    </xdr:sp>
    <xdr:clientData/>
  </xdr:oneCellAnchor>
  <xdr:oneCellAnchor>
    <xdr:from>
      <xdr:col>0</xdr:col>
      <xdr:colOff>9525</xdr:colOff>
      <xdr:row>14</xdr:row>
      <xdr:rowOff>9525</xdr:rowOff>
    </xdr:from>
    <xdr:ext cx="6524625" cy="333375"/>
    <xdr:sp macro="" textlink="" fLocksText="0">
      <xdr:nvSpPr>
        <xdr:cNvPr id="27" name="Text Box 26"/>
        <xdr:cNvSpPr txBox="1">
          <a:spLocks noChangeArrowheads="1"/>
        </xdr:cNvSpPr>
      </xdr:nvSpPr>
      <xdr:spPr bwMode="auto">
        <a:xfrm>
          <a:off x="9525" y="2676525"/>
          <a:ext cx="65246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24625" cy="200025"/>
    <xdr:sp macro="" textlink="" fLocksText="0">
      <xdr:nvSpPr>
        <xdr:cNvPr id="28" name="Text Box 27"/>
        <xdr:cNvSpPr txBox="1">
          <a:spLocks noChangeArrowheads="1"/>
        </xdr:cNvSpPr>
      </xdr:nvSpPr>
      <xdr:spPr bwMode="auto">
        <a:xfrm>
          <a:off x="9525" y="28670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81500" cy="200025"/>
    <xdr:sp macro="" textlink="" fLocksText="0">
      <xdr:nvSpPr>
        <xdr:cNvPr id="29" name="Text Box 28"/>
        <xdr:cNvSpPr txBox="1">
          <a:spLocks noChangeArrowheads="1"/>
        </xdr:cNvSpPr>
      </xdr:nvSpPr>
      <xdr:spPr bwMode="auto">
        <a:xfrm>
          <a:off x="1219200" y="3057525"/>
          <a:ext cx="43815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24625" cy="200025"/>
    <xdr:sp macro="" textlink="" fLocksText="0">
      <xdr:nvSpPr>
        <xdr:cNvPr id="30" name="Text Box 29"/>
        <xdr:cNvSpPr txBox="1">
          <a:spLocks noChangeArrowheads="1"/>
        </xdr:cNvSpPr>
      </xdr:nvSpPr>
      <xdr:spPr bwMode="auto">
        <a:xfrm>
          <a:off x="9525" y="8963025"/>
          <a:ext cx="6524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48</xdr:row>
      <xdr:rowOff>9525</xdr:rowOff>
    </xdr:from>
    <xdr:ext cx="6524625" cy="952500"/>
    <xdr:sp macro="" textlink="" fLocksText="0">
      <xdr:nvSpPr>
        <xdr:cNvPr id="31" name="Text Box 30"/>
        <xdr:cNvSpPr txBox="1">
          <a:spLocks noChangeArrowheads="1"/>
        </xdr:cNvSpPr>
      </xdr:nvSpPr>
      <xdr:spPr bwMode="auto">
        <a:xfrm>
          <a:off x="9525" y="9153525"/>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49</xdr:row>
      <xdr:rowOff>9525</xdr:rowOff>
    </xdr:from>
    <xdr:ext cx="6524625" cy="952500"/>
    <xdr:sp macro="" textlink="" fLocksText="0">
      <xdr:nvSpPr>
        <xdr:cNvPr id="32" name="Text Box 31"/>
        <xdr:cNvSpPr txBox="1">
          <a:spLocks noChangeArrowheads="1"/>
        </xdr:cNvSpPr>
      </xdr:nvSpPr>
      <xdr:spPr bwMode="auto">
        <a:xfrm>
          <a:off x="9525" y="9344025"/>
          <a:ext cx="65246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51</xdr:row>
      <xdr:rowOff>9525</xdr:rowOff>
    </xdr:from>
    <xdr:ext cx="3286125" cy="180975"/>
    <xdr:sp macro="" textlink="" fLocksText="0">
      <xdr:nvSpPr>
        <xdr:cNvPr id="33" name="Text Box 32"/>
        <xdr:cNvSpPr txBox="1">
          <a:spLocks noChangeArrowheads="1"/>
        </xdr:cNvSpPr>
      </xdr:nvSpPr>
      <xdr:spPr bwMode="auto">
        <a:xfrm>
          <a:off x="9525" y="9725025"/>
          <a:ext cx="32861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51</xdr:row>
      <xdr:rowOff>9525</xdr:rowOff>
    </xdr:from>
    <xdr:ext cx="3238500" cy="180975"/>
    <xdr:sp macro="" textlink="" fLocksText="0">
      <xdr:nvSpPr>
        <xdr:cNvPr id="34" name="Text Box 33"/>
        <xdr:cNvSpPr txBox="1">
          <a:spLocks noChangeArrowheads="1"/>
        </xdr:cNvSpPr>
      </xdr:nvSpPr>
      <xdr:spPr bwMode="auto">
        <a:xfrm>
          <a:off x="1228725" y="9725025"/>
          <a:ext cx="32385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52</xdr:row>
      <xdr:rowOff>9525</xdr:rowOff>
    </xdr:from>
    <xdr:ext cx="3286125" cy="152400"/>
    <xdr:sp macro="" textlink="" fLocksText="0">
      <xdr:nvSpPr>
        <xdr:cNvPr id="35" name="Text Box 34"/>
        <xdr:cNvSpPr txBox="1">
          <a:spLocks noChangeArrowheads="1"/>
        </xdr:cNvSpPr>
      </xdr:nvSpPr>
      <xdr:spPr bwMode="auto">
        <a:xfrm>
          <a:off x="9525" y="9915525"/>
          <a:ext cx="32861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52</xdr:row>
      <xdr:rowOff>9525</xdr:rowOff>
    </xdr:from>
    <xdr:ext cx="3238500" cy="152400"/>
    <xdr:sp macro="" textlink="" fLocksText="0">
      <xdr:nvSpPr>
        <xdr:cNvPr id="36" name="Text Box 35"/>
        <xdr:cNvSpPr txBox="1">
          <a:spLocks noChangeArrowheads="1"/>
        </xdr:cNvSpPr>
      </xdr:nvSpPr>
      <xdr:spPr bwMode="auto">
        <a:xfrm>
          <a:off x="1228725" y="9915525"/>
          <a:ext cx="32385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59</xdr:row>
      <xdr:rowOff>9525</xdr:rowOff>
    </xdr:from>
    <xdr:ext cx="3286125" cy="200025"/>
    <xdr:sp macro="" textlink="" fLocksText="0">
      <xdr:nvSpPr>
        <xdr:cNvPr id="37" name="Text Box 36"/>
        <xdr:cNvSpPr txBox="1">
          <a:spLocks noChangeArrowheads="1"/>
        </xdr:cNvSpPr>
      </xdr:nvSpPr>
      <xdr:spPr bwMode="auto">
        <a:xfrm>
          <a:off x="9525" y="11249025"/>
          <a:ext cx="3286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59</xdr:row>
      <xdr:rowOff>9525</xdr:rowOff>
    </xdr:from>
    <xdr:ext cx="3238500" cy="352425"/>
    <xdr:sp macro="" textlink="" fLocksText="0">
      <xdr:nvSpPr>
        <xdr:cNvPr id="38" name="Text Box 37"/>
        <xdr:cNvSpPr txBox="1">
          <a:spLocks noChangeArrowheads="1"/>
        </xdr:cNvSpPr>
      </xdr:nvSpPr>
      <xdr:spPr bwMode="auto">
        <a:xfrm>
          <a:off x="3295650" y="24955500"/>
          <a:ext cx="32385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47</xdr:row>
      <xdr:rowOff>9525</xdr:rowOff>
    </xdr:from>
    <xdr:ext cx="6572250" cy="333375"/>
    <xdr:sp macro="" textlink="" fLocksText="0">
      <xdr:nvSpPr>
        <xdr:cNvPr id="39" name="Text Box 29"/>
        <xdr:cNvSpPr txBox="1">
          <a:spLocks noChangeArrowheads="1"/>
        </xdr:cNvSpPr>
      </xdr:nvSpPr>
      <xdr:spPr bwMode="auto">
        <a:xfrm>
          <a:off x="9525" y="38681025"/>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 Quỹ được cấp phép thành lập ngày 22/09/2022 nên không có số liệu kỳ trước.</a:t>
          </a:r>
        </a:p>
        <a:p>
          <a:pPr algn="l" rtl="0">
            <a:defRPr sz="1000"/>
          </a:pPr>
          <a:r>
            <a:rPr lang="en-US" sz="975" b="0" i="0" u="none" strike="noStrike" baseline="0">
              <a:solidFill>
                <a:srgbClr val="000000"/>
              </a:solidFill>
              <a:latin typeface="Times New Roman"/>
              <a:cs typeface="Times New Roman"/>
            </a:rPr>
            <a:t>Fund's Certificate was granted on 22 Sep 2022, so data for last period is left blank.</a:t>
          </a: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0</xdr:col>
      <xdr:colOff>47625</xdr:colOff>
      <xdr:row>0</xdr:row>
      <xdr:rowOff>57150</xdr:rowOff>
    </xdr:from>
    <xdr:ext cx="676275" cy="361950"/>
    <xdr:pic>
      <xdr:nvPicPr>
        <xdr:cNvPr id="2" name="Picture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571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9526</xdr:colOff>
      <xdr:row>0</xdr:row>
      <xdr:rowOff>561975</xdr:rowOff>
    </xdr:from>
    <xdr:ext cx="7829550" cy="504826"/>
    <xdr:sp macro="" textlink="" fLocksText="0">
      <xdr:nvSpPr>
        <xdr:cNvPr id="2" name="Text Box 3"/>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oneCellAnchor>
  <xdr:oneCellAnchor>
    <xdr:from>
      <xdr:col>0</xdr:col>
      <xdr:colOff>28575</xdr:colOff>
      <xdr:row>1</xdr:row>
      <xdr:rowOff>457200</xdr:rowOff>
    </xdr:from>
    <xdr:ext cx="8210550" cy="428625"/>
    <xdr:sp macro="" textlink="" fLocksText="0">
      <xdr:nvSpPr>
        <xdr:cNvPr id="3" name="Text Box 4"/>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oneCellAnchor>
  <xdr:absoluteAnchor>
    <xdr:pos x="38099" y="1371601"/>
    <xdr:ext cx="8220075" cy="285750"/>
    <xdr:sp macro="" textlink="" fLocksText="0">
      <xdr:nvSpPr>
        <xdr:cNvPr id="4" name="Text Box 5"/>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Năm 2022 / Year 2022</a:t>
          </a:r>
        </a:p>
      </xdr:txBody>
    </xdr:sp>
    <xdr:clientData/>
  </xdr:absoluteAnchor>
  <xdr:oneCellAnchor>
    <xdr:from>
      <xdr:col>4</xdr:col>
      <xdr:colOff>819150</xdr:colOff>
      <xdr:row>15</xdr:row>
      <xdr:rowOff>152400</xdr:rowOff>
    </xdr:from>
    <xdr:ext cx="2095500" cy="171450"/>
    <xdr:sp macro="" textlink="" fLocksText="0">
      <xdr:nvSpPr>
        <xdr:cNvPr id="5" name="Text Box 26"/>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oneCellAnchor>
  <xdr:oneCellAnchor>
    <xdr:from>
      <xdr:col>0</xdr:col>
      <xdr:colOff>422414</xdr:colOff>
      <xdr:row>101</xdr:row>
      <xdr:rowOff>8282</xdr:rowOff>
    </xdr:from>
    <xdr:ext cx="3822009" cy="636932"/>
    <xdr:sp macro="" textlink="" fLocksText="0">
      <xdr:nvSpPr>
        <xdr:cNvPr id="6" name="Text Box 32"/>
        <xdr:cNvSpPr txBox="1">
          <a:spLocks noChangeArrowheads="1"/>
        </xdr:cNvSpPr>
      </xdr:nvSpPr>
      <xdr:spPr bwMode="auto">
        <a:xfrm>
          <a:off x="422414" y="19086857"/>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oneCellAnchor>
  <xdr:oneCellAnchor>
    <xdr:from>
      <xdr:col>3</xdr:col>
      <xdr:colOff>161925</xdr:colOff>
      <xdr:row>101</xdr:row>
      <xdr:rowOff>0</xdr:rowOff>
    </xdr:from>
    <xdr:ext cx="3971925" cy="636932"/>
    <xdr:sp macro="" textlink="" fLocksText="0">
      <xdr:nvSpPr>
        <xdr:cNvPr id="7" name="Text Box 32"/>
        <xdr:cNvSpPr txBox="1">
          <a:spLocks noChangeArrowheads="1"/>
        </xdr:cNvSpPr>
      </xdr:nvSpPr>
      <xdr:spPr bwMode="auto">
        <a:xfrm>
          <a:off x="4152900" y="19078575"/>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oneCellAnchor>
  <xdr:oneCellAnchor>
    <xdr:from>
      <xdr:col>3</xdr:col>
      <xdr:colOff>485775</xdr:colOff>
      <xdr:row>0</xdr:row>
      <xdr:rowOff>0</xdr:rowOff>
    </xdr:from>
    <xdr:ext cx="3238500" cy="590550"/>
    <xdr:sp macro="" textlink="" fLocksText="0">
      <xdr:nvSpPr>
        <xdr:cNvPr id="8" name="Text Box 2"/>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sheetPr>
  <dimension ref="A1:L82"/>
  <sheetViews>
    <sheetView showGridLines="0" showZeros="0" showOutlineSymbols="0" view="pageBreakPreview" topLeftCell="A10" zoomScaleNormal="100" zoomScaleSheetLayoutView="100"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266"/>
      <c r="C1" s="266"/>
      <c r="D1" s="266"/>
      <c r="E1" s="267" t="s">
        <v>0</v>
      </c>
      <c r="F1" s="267"/>
      <c r="G1" s="267"/>
      <c r="H1" s="267"/>
      <c r="I1" s="267"/>
      <c r="J1" s="267"/>
      <c r="K1" s="267"/>
      <c r="L1" s="267"/>
    </row>
    <row r="2" spans="1:12" ht="33" customHeight="1" x14ac:dyDescent="0.25">
      <c r="A2" s="268" t="s">
        <v>1</v>
      </c>
      <c r="B2" s="268"/>
      <c r="C2" s="268"/>
      <c r="D2" s="268"/>
      <c r="E2" s="268"/>
      <c r="F2" s="268"/>
      <c r="G2" s="268"/>
      <c r="H2" s="268"/>
      <c r="I2" s="268"/>
      <c r="J2" s="268"/>
      <c r="K2" s="268"/>
      <c r="L2" s="268"/>
    </row>
    <row r="3" spans="1:12" ht="27" customHeight="1" x14ac:dyDescent="0.25">
      <c r="A3" s="269" t="s">
        <v>2</v>
      </c>
      <c r="B3" s="269"/>
      <c r="C3" s="269"/>
      <c r="D3" s="269"/>
      <c r="E3" s="269"/>
      <c r="F3" s="269"/>
      <c r="G3" s="269"/>
      <c r="H3" s="269"/>
      <c r="I3" s="269"/>
      <c r="J3" s="269"/>
      <c r="K3" s="269"/>
      <c r="L3" s="269"/>
    </row>
    <row r="4" spans="1:12" ht="12.75" customHeight="1" x14ac:dyDescent="0.25">
      <c r="A4" s="270" t="s">
        <v>3</v>
      </c>
      <c r="B4" s="270"/>
      <c r="C4" s="270"/>
      <c r="D4" s="270"/>
      <c r="E4" s="270"/>
      <c r="F4" s="270"/>
      <c r="G4" s="270"/>
      <c r="H4" s="270"/>
      <c r="I4" s="270"/>
      <c r="J4" s="270"/>
      <c r="K4" s="270"/>
      <c r="L4" s="270"/>
    </row>
    <row r="5" spans="1:12" ht="9.75" customHeight="1" x14ac:dyDescent="0.25">
      <c r="A5" s="2"/>
      <c r="B5" s="266"/>
      <c r="C5" s="266"/>
      <c r="D5" s="266"/>
      <c r="E5" s="266"/>
      <c r="F5" s="266"/>
      <c r="G5" s="266"/>
      <c r="H5" s="266"/>
      <c r="I5" s="266"/>
      <c r="J5" s="266"/>
      <c r="K5" s="266"/>
      <c r="L5" s="266"/>
    </row>
    <row r="6" spans="1:12" ht="15.75" customHeight="1" x14ac:dyDescent="0.25">
      <c r="A6" s="272" t="s">
        <v>4</v>
      </c>
      <c r="B6" s="272"/>
      <c r="C6" s="272"/>
      <c r="D6" s="272"/>
      <c r="E6" s="272" t="s">
        <v>5</v>
      </c>
      <c r="F6" s="272"/>
      <c r="G6" s="272"/>
      <c r="H6" s="272"/>
      <c r="I6" s="272"/>
      <c r="J6" s="272"/>
      <c r="K6" s="272"/>
      <c r="L6" s="272"/>
    </row>
    <row r="7" spans="1:12" ht="15.75" customHeight="1" x14ac:dyDescent="0.25">
      <c r="A7" s="271" t="s">
        <v>6</v>
      </c>
      <c r="B7" s="271"/>
      <c r="C7" s="271"/>
      <c r="D7" s="271"/>
      <c r="E7" s="271" t="s">
        <v>7</v>
      </c>
      <c r="F7" s="271"/>
      <c r="G7" s="271"/>
      <c r="H7" s="271"/>
      <c r="I7" s="271"/>
      <c r="J7" s="271"/>
      <c r="K7" s="271"/>
      <c r="L7" s="271"/>
    </row>
    <row r="8" spans="1:12" ht="15.75" customHeight="1" x14ac:dyDescent="0.25">
      <c r="A8" s="272" t="s">
        <v>8</v>
      </c>
      <c r="B8" s="272"/>
      <c r="C8" s="272"/>
      <c r="D8" s="272"/>
      <c r="E8" s="272" t="s">
        <v>9</v>
      </c>
      <c r="F8" s="272"/>
      <c r="G8" s="272"/>
      <c r="H8" s="272"/>
      <c r="I8" s="272"/>
      <c r="J8" s="272"/>
      <c r="K8" s="272"/>
      <c r="L8" s="272"/>
    </row>
    <row r="9" spans="1:12" ht="15.75" customHeight="1" x14ac:dyDescent="0.25">
      <c r="A9" s="271" t="s">
        <v>10</v>
      </c>
      <c r="B9" s="271"/>
      <c r="C9" s="271"/>
      <c r="D9" s="271"/>
      <c r="E9" s="271" t="s">
        <v>11</v>
      </c>
      <c r="F9" s="271"/>
      <c r="G9" s="271"/>
      <c r="H9" s="271"/>
      <c r="I9" s="271"/>
      <c r="J9" s="271"/>
      <c r="K9" s="271"/>
      <c r="L9" s="271"/>
    </row>
    <row r="10" spans="1:12" ht="15.75" customHeight="1" x14ac:dyDescent="0.25">
      <c r="A10" s="272" t="s">
        <v>12</v>
      </c>
      <c r="B10" s="272"/>
      <c r="C10" s="272"/>
      <c r="D10" s="272"/>
      <c r="E10" s="272" t="s">
        <v>13</v>
      </c>
      <c r="F10" s="272"/>
      <c r="G10" s="272"/>
      <c r="H10" s="272"/>
      <c r="I10" s="272"/>
      <c r="J10" s="272"/>
      <c r="K10" s="272"/>
      <c r="L10" s="272"/>
    </row>
    <row r="11" spans="1:12" ht="15.75" customHeight="1" x14ac:dyDescent="0.25">
      <c r="A11" s="271" t="s">
        <v>14</v>
      </c>
      <c r="B11" s="271"/>
      <c r="C11" s="271"/>
      <c r="D11" s="271"/>
      <c r="E11" s="271" t="s">
        <v>15</v>
      </c>
      <c r="F11" s="271"/>
      <c r="G11" s="271"/>
      <c r="H11" s="271"/>
      <c r="I11" s="271"/>
      <c r="J11" s="271"/>
      <c r="K11" s="271"/>
      <c r="L11" s="271"/>
    </row>
    <row r="12" spans="1:12" ht="15.75" customHeight="1" x14ac:dyDescent="0.25">
      <c r="A12" s="272" t="s">
        <v>16</v>
      </c>
      <c r="B12" s="272"/>
      <c r="C12" s="272"/>
      <c r="D12" s="272"/>
      <c r="E12" s="272" t="s">
        <v>1103</v>
      </c>
      <c r="F12" s="272"/>
      <c r="G12" s="272"/>
      <c r="H12" s="272"/>
      <c r="I12" s="272"/>
      <c r="J12" s="272"/>
      <c r="K12" s="272"/>
      <c r="L12" s="272"/>
    </row>
    <row r="13" spans="1:12" ht="15.75" customHeight="1" x14ac:dyDescent="0.25">
      <c r="A13" s="271" t="s">
        <v>17</v>
      </c>
      <c r="B13" s="271"/>
      <c r="C13" s="271"/>
      <c r="D13" s="271"/>
      <c r="E13" s="279" t="s">
        <v>1104</v>
      </c>
      <c r="F13" s="271"/>
      <c r="G13" s="271"/>
      <c r="H13" s="271"/>
      <c r="I13" s="271"/>
      <c r="J13" s="271"/>
      <c r="K13" s="271"/>
      <c r="L13" s="271"/>
    </row>
    <row r="14" spans="1:12" ht="8.25" customHeight="1" x14ac:dyDescent="0.25">
      <c r="A14" s="9"/>
      <c r="B14" s="280"/>
      <c r="C14" s="280"/>
      <c r="D14" s="280"/>
      <c r="E14" s="280"/>
      <c r="F14" s="280"/>
      <c r="G14" s="280"/>
      <c r="H14" s="280"/>
      <c r="I14" s="280"/>
      <c r="J14" s="280"/>
      <c r="K14" s="280"/>
      <c r="L14" s="280"/>
    </row>
    <row r="15" spans="1:12" ht="26.25" customHeight="1" x14ac:dyDescent="0.25">
      <c r="A15" s="273" t="s">
        <v>18</v>
      </c>
      <c r="B15" s="274"/>
      <c r="C15" s="274"/>
      <c r="D15" s="274" t="s">
        <v>19</v>
      </c>
      <c r="E15" s="274"/>
      <c r="F15" s="274" t="s">
        <v>20</v>
      </c>
      <c r="G15" s="274"/>
      <c r="H15" s="277" t="s">
        <v>21</v>
      </c>
      <c r="I15" s="277"/>
      <c r="J15" s="277"/>
      <c r="K15" s="277" t="s">
        <v>22</v>
      </c>
      <c r="L15" s="278"/>
    </row>
    <row r="16" spans="1:12" ht="33.75" customHeight="1" x14ac:dyDescent="0.25">
      <c r="A16" s="275"/>
      <c r="B16" s="276"/>
      <c r="C16" s="276"/>
      <c r="D16" s="276"/>
      <c r="E16" s="276"/>
      <c r="F16" s="276"/>
      <c r="G16" s="276"/>
      <c r="H16" s="6" t="s">
        <v>23</v>
      </c>
      <c r="I16" s="276" t="s">
        <v>24</v>
      </c>
      <c r="J16" s="276"/>
      <c r="K16" s="6" t="s">
        <v>25</v>
      </c>
      <c r="L16" s="7" t="s">
        <v>24</v>
      </c>
    </row>
    <row r="17" spans="1:12" ht="37.5" customHeight="1" x14ac:dyDescent="0.25">
      <c r="A17" s="285" t="s">
        <v>26</v>
      </c>
      <c r="B17" s="286"/>
      <c r="C17" s="286"/>
      <c r="D17" s="287" t="s">
        <v>27</v>
      </c>
      <c r="E17" s="287"/>
      <c r="F17" s="287"/>
      <c r="G17" s="287"/>
      <c r="H17" s="13">
        <f>H18+H21+H24+H25+H28+H29+H30+H31</f>
        <v>2354258020</v>
      </c>
      <c r="I17" s="288">
        <f>I18+I21+I24+I25+I28+I29+I30+I31</f>
        <v>2354258020</v>
      </c>
      <c r="J17" s="288"/>
      <c r="K17" s="13">
        <f>K18+K21+K24+K25+K28+K29+K30+K31</f>
        <v>0</v>
      </c>
      <c r="L17" s="26">
        <f>L18+L21+L24+L25+L28+L29+L30+L31</f>
        <v>0</v>
      </c>
    </row>
    <row r="18" spans="1:12" ht="26.25" customHeight="1" x14ac:dyDescent="0.25">
      <c r="A18" s="289" t="s">
        <v>28</v>
      </c>
      <c r="B18" s="290"/>
      <c r="C18" s="290"/>
      <c r="D18" s="291" t="s">
        <v>29</v>
      </c>
      <c r="E18" s="291"/>
      <c r="F18" s="291"/>
      <c r="G18" s="291"/>
      <c r="H18" s="16">
        <f>H19+H20</f>
        <v>972753487</v>
      </c>
      <c r="I18" s="292">
        <f>I19+I20</f>
        <v>972753487</v>
      </c>
      <c r="J18" s="292"/>
      <c r="K18" s="16">
        <f>K19+K20</f>
        <v>0</v>
      </c>
      <c r="L18" s="27">
        <f>L19+L20</f>
        <v>0</v>
      </c>
    </row>
    <row r="19" spans="1:12" ht="26.25" customHeight="1" x14ac:dyDescent="0.25">
      <c r="A19" s="281" t="s">
        <v>30</v>
      </c>
      <c r="B19" s="282"/>
      <c r="C19" s="282"/>
      <c r="D19" s="283" t="s">
        <v>31</v>
      </c>
      <c r="E19" s="283"/>
      <c r="F19" s="283"/>
      <c r="G19" s="283"/>
      <c r="H19" s="19">
        <v>0</v>
      </c>
      <c r="I19" s="284">
        <v>0</v>
      </c>
      <c r="J19" s="284"/>
      <c r="K19" s="19">
        <v>0</v>
      </c>
      <c r="L19" s="28">
        <v>0</v>
      </c>
    </row>
    <row r="20" spans="1:12" ht="26.25" customHeight="1" x14ac:dyDescent="0.25">
      <c r="A20" s="281" t="s">
        <v>32</v>
      </c>
      <c r="B20" s="282"/>
      <c r="C20" s="282"/>
      <c r="D20" s="283" t="s">
        <v>33</v>
      </c>
      <c r="E20" s="283"/>
      <c r="F20" s="283"/>
      <c r="G20" s="283"/>
      <c r="H20" s="19">
        <v>972753487</v>
      </c>
      <c r="I20" s="284">
        <v>972753487</v>
      </c>
      <c r="J20" s="284"/>
      <c r="K20" s="19">
        <v>0</v>
      </c>
      <c r="L20" s="28">
        <v>0</v>
      </c>
    </row>
    <row r="21" spans="1:12" ht="26.25" customHeight="1" x14ac:dyDescent="0.25">
      <c r="A21" s="289" t="s">
        <v>34</v>
      </c>
      <c r="B21" s="290"/>
      <c r="C21" s="290"/>
      <c r="D21" s="291" t="s">
        <v>35</v>
      </c>
      <c r="E21" s="291"/>
      <c r="F21" s="291"/>
      <c r="G21" s="291"/>
      <c r="H21" s="16">
        <f>H22+H23</f>
        <v>1382101571</v>
      </c>
      <c r="I21" s="292">
        <f>I22+I23</f>
        <v>1382101571</v>
      </c>
      <c r="J21" s="292"/>
      <c r="K21" s="16">
        <f>K22+K23</f>
        <v>0</v>
      </c>
      <c r="L21" s="27">
        <f>L22+L23</f>
        <v>0</v>
      </c>
    </row>
    <row r="22" spans="1:12" ht="26.25" customHeight="1" x14ac:dyDescent="0.25">
      <c r="A22" s="281" t="s">
        <v>36</v>
      </c>
      <c r="B22" s="282"/>
      <c r="C22" s="282"/>
      <c r="D22" s="283" t="s">
        <v>37</v>
      </c>
      <c r="E22" s="283"/>
      <c r="F22" s="283"/>
      <c r="G22" s="283"/>
      <c r="H22" s="19">
        <v>858457730</v>
      </c>
      <c r="I22" s="284">
        <v>858457730</v>
      </c>
      <c r="J22" s="284"/>
      <c r="K22" s="19">
        <v>0</v>
      </c>
      <c r="L22" s="28">
        <v>0</v>
      </c>
    </row>
    <row r="23" spans="1:12" ht="37.5" customHeight="1" x14ac:dyDescent="0.25">
      <c r="A23" s="281" t="s">
        <v>38</v>
      </c>
      <c r="B23" s="282"/>
      <c r="C23" s="282"/>
      <c r="D23" s="283" t="s">
        <v>39</v>
      </c>
      <c r="E23" s="283"/>
      <c r="F23" s="283"/>
      <c r="G23" s="283"/>
      <c r="H23" s="19">
        <v>523643841</v>
      </c>
      <c r="I23" s="284">
        <v>523643841</v>
      </c>
      <c r="J23" s="284"/>
      <c r="K23" s="19">
        <v>0</v>
      </c>
      <c r="L23" s="28">
        <v>0</v>
      </c>
    </row>
    <row r="24" spans="1:12" ht="37.5" customHeight="1" x14ac:dyDescent="0.25">
      <c r="A24" s="289" t="s">
        <v>40</v>
      </c>
      <c r="B24" s="290"/>
      <c r="C24" s="290"/>
      <c r="D24" s="291" t="s">
        <v>41</v>
      </c>
      <c r="E24" s="291"/>
      <c r="F24" s="291"/>
      <c r="G24" s="291"/>
      <c r="H24" s="16">
        <v>63014</v>
      </c>
      <c r="I24" s="292">
        <v>63014</v>
      </c>
      <c r="J24" s="292"/>
      <c r="K24" s="16">
        <v>0</v>
      </c>
      <c r="L24" s="27">
        <v>0</v>
      </c>
    </row>
    <row r="25" spans="1:12" ht="48.75" customHeight="1" x14ac:dyDescent="0.25">
      <c r="A25" s="289" t="s">
        <v>42</v>
      </c>
      <c r="B25" s="290"/>
      <c r="C25" s="290"/>
      <c r="D25" s="291" t="s">
        <v>43</v>
      </c>
      <c r="E25" s="291"/>
      <c r="F25" s="291"/>
      <c r="G25" s="291"/>
      <c r="H25" s="16">
        <f>H26-H27</f>
        <v>-660052</v>
      </c>
      <c r="I25" s="292">
        <f>I26-I27</f>
        <v>-660052</v>
      </c>
      <c r="J25" s="292"/>
      <c r="K25" s="16">
        <f>K26-K27</f>
        <v>0</v>
      </c>
      <c r="L25" s="27">
        <f>L26-L27</f>
        <v>0</v>
      </c>
    </row>
    <row r="26" spans="1:12" ht="48.75" customHeight="1" x14ac:dyDescent="0.25">
      <c r="A26" s="281" t="s">
        <v>44</v>
      </c>
      <c r="B26" s="282"/>
      <c r="C26" s="282"/>
      <c r="D26" s="283" t="s">
        <v>45</v>
      </c>
      <c r="E26" s="283"/>
      <c r="F26" s="283"/>
      <c r="G26" s="283"/>
      <c r="H26" s="19">
        <v>66704424</v>
      </c>
      <c r="I26" s="284">
        <v>66704424</v>
      </c>
      <c r="J26" s="284"/>
      <c r="K26" s="19">
        <v>0</v>
      </c>
      <c r="L26" s="28">
        <v>0</v>
      </c>
    </row>
    <row r="27" spans="1:12" ht="54.75" customHeight="1" x14ac:dyDescent="0.25">
      <c r="A27" s="281" t="s">
        <v>46</v>
      </c>
      <c r="B27" s="282"/>
      <c r="C27" s="282"/>
      <c r="D27" s="283" t="s">
        <v>47</v>
      </c>
      <c r="E27" s="283"/>
      <c r="F27" s="283"/>
      <c r="G27" s="283"/>
      <c r="H27" s="19">
        <v>67364476</v>
      </c>
      <c r="I27" s="284">
        <v>67364476</v>
      </c>
      <c r="J27" s="284"/>
      <c r="K27" s="19">
        <v>0</v>
      </c>
      <c r="L27" s="28">
        <v>0</v>
      </c>
    </row>
    <row r="28" spans="1:12" ht="29.25" customHeight="1" x14ac:dyDescent="0.25">
      <c r="A28" s="289" t="s">
        <v>48</v>
      </c>
      <c r="B28" s="290"/>
      <c r="C28" s="290"/>
      <c r="D28" s="291" t="s">
        <v>49</v>
      </c>
      <c r="E28" s="291"/>
      <c r="F28" s="291"/>
      <c r="G28" s="291"/>
      <c r="H28" s="16">
        <v>0</v>
      </c>
      <c r="I28" s="292">
        <v>0</v>
      </c>
      <c r="J28" s="292"/>
      <c r="K28" s="16">
        <v>0</v>
      </c>
      <c r="L28" s="27">
        <v>0</v>
      </c>
    </row>
    <row r="29" spans="1:12" ht="54.75" customHeight="1" x14ac:dyDescent="0.25">
      <c r="A29" s="289" t="s">
        <v>50</v>
      </c>
      <c r="B29" s="290"/>
      <c r="C29" s="290"/>
      <c r="D29" s="291" t="s">
        <v>51</v>
      </c>
      <c r="E29" s="291"/>
      <c r="F29" s="291"/>
      <c r="G29" s="291"/>
      <c r="H29" s="16">
        <v>0</v>
      </c>
      <c r="I29" s="292">
        <v>0</v>
      </c>
      <c r="J29" s="292"/>
      <c r="K29" s="16">
        <v>0</v>
      </c>
      <c r="L29" s="27">
        <v>0</v>
      </c>
    </row>
    <row r="30" spans="1:12" ht="29.25" customHeight="1" x14ac:dyDescent="0.25">
      <c r="A30" s="289" t="s">
        <v>52</v>
      </c>
      <c r="B30" s="290"/>
      <c r="C30" s="290"/>
      <c r="D30" s="291" t="s">
        <v>53</v>
      </c>
      <c r="E30" s="291"/>
      <c r="F30" s="291"/>
      <c r="G30" s="291"/>
      <c r="H30" s="16">
        <v>0</v>
      </c>
      <c r="I30" s="292">
        <v>0</v>
      </c>
      <c r="J30" s="292"/>
      <c r="K30" s="16">
        <v>0</v>
      </c>
      <c r="L30" s="27">
        <v>0</v>
      </c>
    </row>
    <row r="31" spans="1:12" ht="107.25" customHeight="1" x14ac:dyDescent="0.25">
      <c r="A31" s="289" t="s">
        <v>54</v>
      </c>
      <c r="B31" s="290"/>
      <c r="C31" s="290"/>
      <c r="D31" s="291" t="s">
        <v>55</v>
      </c>
      <c r="E31" s="291"/>
      <c r="F31" s="291"/>
      <c r="G31" s="291"/>
      <c r="H31" s="16">
        <v>0</v>
      </c>
      <c r="I31" s="292">
        <v>0</v>
      </c>
      <c r="J31" s="292"/>
      <c r="K31" s="16">
        <v>0</v>
      </c>
      <c r="L31" s="27">
        <v>0</v>
      </c>
    </row>
    <row r="32" spans="1:12" ht="29.25" customHeight="1" x14ac:dyDescent="0.25">
      <c r="A32" s="285" t="s">
        <v>56</v>
      </c>
      <c r="B32" s="286"/>
      <c r="C32" s="286"/>
      <c r="D32" s="287" t="s">
        <v>57</v>
      </c>
      <c r="E32" s="287"/>
      <c r="F32" s="287"/>
      <c r="G32" s="287"/>
      <c r="H32" s="13">
        <f>H33+H37+H38+H39+H40</f>
        <v>23771343</v>
      </c>
      <c r="I32" s="288">
        <f>I33+I37+I38+I39+I40</f>
        <v>23771343</v>
      </c>
      <c r="J32" s="288"/>
      <c r="K32" s="13">
        <f>K33+K37+K38+K39+K40</f>
        <v>0</v>
      </c>
      <c r="L32" s="26">
        <f>L33+L37+L38+L39+L40</f>
        <v>0</v>
      </c>
    </row>
    <row r="33" spans="1:12" ht="54.75" customHeight="1" x14ac:dyDescent="0.25">
      <c r="A33" s="289" t="s">
        <v>58</v>
      </c>
      <c r="B33" s="290"/>
      <c r="C33" s="290"/>
      <c r="D33" s="291" t="s">
        <v>59</v>
      </c>
      <c r="E33" s="291"/>
      <c r="F33" s="291"/>
      <c r="G33" s="291"/>
      <c r="H33" s="16">
        <f>H34+H35+H36</f>
        <v>23771343</v>
      </c>
      <c r="I33" s="292">
        <f>I34+I35+I36</f>
        <v>23771343</v>
      </c>
      <c r="J33" s="292"/>
      <c r="K33" s="16">
        <f>K34+K35+K36</f>
        <v>0</v>
      </c>
      <c r="L33" s="27">
        <f>L34+L35+L36</f>
        <v>0</v>
      </c>
    </row>
    <row r="34" spans="1:12" ht="29.25" customHeight="1" x14ac:dyDescent="0.25">
      <c r="A34" s="281" t="s">
        <v>60</v>
      </c>
      <c r="B34" s="282"/>
      <c r="C34" s="282"/>
      <c r="D34" s="283" t="s">
        <v>61</v>
      </c>
      <c r="E34" s="283"/>
      <c r="F34" s="283"/>
      <c r="G34" s="283"/>
      <c r="H34" s="19">
        <v>16752714</v>
      </c>
      <c r="I34" s="284">
        <v>16752714</v>
      </c>
      <c r="J34" s="284"/>
      <c r="K34" s="19">
        <v>0</v>
      </c>
      <c r="L34" s="28">
        <v>0</v>
      </c>
    </row>
    <row r="35" spans="1:12" ht="29.25" customHeight="1" x14ac:dyDescent="0.25">
      <c r="A35" s="281" t="s">
        <v>62</v>
      </c>
      <c r="B35" s="282"/>
      <c r="C35" s="282"/>
      <c r="D35" s="283" t="s">
        <v>63</v>
      </c>
      <c r="E35" s="283"/>
      <c r="F35" s="283"/>
      <c r="G35" s="283"/>
      <c r="H35" s="19">
        <v>0</v>
      </c>
      <c r="I35" s="284">
        <v>0</v>
      </c>
      <c r="J35" s="284"/>
      <c r="K35" s="19">
        <v>0</v>
      </c>
      <c r="L35" s="28">
        <v>0</v>
      </c>
    </row>
    <row r="36" spans="1:12" ht="42" customHeight="1" x14ac:dyDescent="0.25">
      <c r="A36" s="281" t="s">
        <v>64</v>
      </c>
      <c r="B36" s="282"/>
      <c r="C36" s="282"/>
      <c r="D36" s="283" t="s">
        <v>65</v>
      </c>
      <c r="E36" s="283"/>
      <c r="F36" s="283"/>
      <c r="G36" s="283"/>
      <c r="H36" s="19">
        <v>7018629</v>
      </c>
      <c r="I36" s="284">
        <v>7018629</v>
      </c>
      <c r="J36" s="284"/>
      <c r="K36" s="19">
        <v>0</v>
      </c>
      <c r="L36" s="28">
        <v>0</v>
      </c>
    </row>
    <row r="37" spans="1:12" ht="42" customHeight="1" x14ac:dyDescent="0.25">
      <c r="A37" s="289" t="s">
        <v>66</v>
      </c>
      <c r="B37" s="290"/>
      <c r="C37" s="290"/>
      <c r="D37" s="291" t="s">
        <v>67</v>
      </c>
      <c r="E37" s="291"/>
      <c r="F37" s="291"/>
      <c r="G37" s="291"/>
      <c r="H37" s="16">
        <v>0</v>
      </c>
      <c r="I37" s="292">
        <v>0</v>
      </c>
      <c r="J37" s="292"/>
      <c r="K37" s="16">
        <v>0</v>
      </c>
      <c r="L37" s="27">
        <v>0</v>
      </c>
    </row>
    <row r="38" spans="1:12" ht="29.25" customHeight="1" x14ac:dyDescent="0.25">
      <c r="A38" s="289" t="s">
        <v>68</v>
      </c>
      <c r="B38" s="290"/>
      <c r="C38" s="290"/>
      <c r="D38" s="291" t="s">
        <v>69</v>
      </c>
      <c r="E38" s="291"/>
      <c r="F38" s="291"/>
      <c r="G38" s="291"/>
      <c r="H38" s="16">
        <v>0</v>
      </c>
      <c r="I38" s="292">
        <v>0</v>
      </c>
      <c r="J38" s="292"/>
      <c r="K38" s="16">
        <v>0</v>
      </c>
      <c r="L38" s="27">
        <v>0</v>
      </c>
    </row>
    <row r="39" spans="1:12" ht="81" customHeight="1" x14ac:dyDescent="0.25">
      <c r="A39" s="289" t="s">
        <v>70</v>
      </c>
      <c r="B39" s="290"/>
      <c r="C39" s="290"/>
      <c r="D39" s="291" t="s">
        <v>71</v>
      </c>
      <c r="E39" s="291"/>
      <c r="F39" s="291"/>
      <c r="G39" s="291"/>
      <c r="H39" s="16">
        <v>0</v>
      </c>
      <c r="I39" s="292">
        <v>0</v>
      </c>
      <c r="J39" s="292"/>
      <c r="K39" s="16">
        <v>0</v>
      </c>
      <c r="L39" s="27">
        <v>0</v>
      </c>
    </row>
    <row r="40" spans="1:12" ht="29.25" customHeight="1" x14ac:dyDescent="0.25">
      <c r="A40" s="289" t="s">
        <v>72</v>
      </c>
      <c r="B40" s="290"/>
      <c r="C40" s="290"/>
      <c r="D40" s="291" t="s">
        <v>73</v>
      </c>
      <c r="E40" s="291"/>
      <c r="F40" s="291"/>
      <c r="G40" s="291"/>
      <c r="H40" s="16">
        <v>0</v>
      </c>
      <c r="I40" s="292">
        <v>0</v>
      </c>
      <c r="J40" s="292"/>
      <c r="K40" s="16">
        <v>0</v>
      </c>
      <c r="L40" s="27">
        <v>0</v>
      </c>
    </row>
    <row r="41" spans="1:12" ht="29.25" customHeight="1" x14ac:dyDescent="0.25">
      <c r="A41" s="285" t="s">
        <v>74</v>
      </c>
      <c r="B41" s="286"/>
      <c r="C41" s="286"/>
      <c r="D41" s="287" t="s">
        <v>75</v>
      </c>
      <c r="E41" s="287"/>
      <c r="F41" s="287"/>
      <c r="G41" s="287"/>
      <c r="H41" s="13">
        <f>H42+H43+H47+H48+H49+H50+H51+H52+H53+H54</f>
        <v>671346880</v>
      </c>
      <c r="I41" s="288">
        <f>I42+I43+I47+I48+I49+I50+I51+I52+I53+I54</f>
        <v>671346880</v>
      </c>
      <c r="J41" s="288"/>
      <c r="K41" s="13">
        <f>K42+K43+K47+K48+K49+K50+K51+K52+K53+K54</f>
        <v>0</v>
      </c>
      <c r="L41" s="26">
        <f>L42+L43+L47+L48+L49+L50+L51+L52+L53+L54</f>
        <v>0</v>
      </c>
    </row>
    <row r="42" spans="1:12" ht="29.25" customHeight="1" x14ac:dyDescent="0.25">
      <c r="A42" s="289" t="s">
        <v>76</v>
      </c>
      <c r="B42" s="290"/>
      <c r="C42" s="290"/>
      <c r="D42" s="291" t="s">
        <v>77</v>
      </c>
      <c r="E42" s="291"/>
      <c r="F42" s="291"/>
      <c r="G42" s="291"/>
      <c r="H42" s="16">
        <v>398358524</v>
      </c>
      <c r="I42" s="292">
        <v>398358524</v>
      </c>
      <c r="J42" s="292"/>
      <c r="K42" s="16">
        <v>0</v>
      </c>
      <c r="L42" s="27">
        <v>0</v>
      </c>
    </row>
    <row r="43" spans="1:12" ht="29.25" customHeight="1" x14ac:dyDescent="0.25">
      <c r="A43" s="289" t="s">
        <v>78</v>
      </c>
      <c r="B43" s="290"/>
      <c r="C43" s="290"/>
      <c r="D43" s="291" t="s">
        <v>79</v>
      </c>
      <c r="E43" s="291"/>
      <c r="F43" s="291"/>
      <c r="G43" s="291"/>
      <c r="H43" s="16">
        <v>49639750</v>
      </c>
      <c r="I43" s="292">
        <v>49639750</v>
      </c>
      <c r="J43" s="292"/>
      <c r="K43" s="16">
        <v>0</v>
      </c>
      <c r="L43" s="27">
        <v>0</v>
      </c>
    </row>
    <row r="44" spans="1:12" ht="29.25" customHeight="1" x14ac:dyDescent="0.25">
      <c r="A44" s="281" t="s">
        <v>80</v>
      </c>
      <c r="B44" s="282"/>
      <c r="C44" s="282"/>
      <c r="D44" s="283" t="s">
        <v>81</v>
      </c>
      <c r="E44" s="283"/>
      <c r="F44" s="283"/>
      <c r="G44" s="283"/>
      <c r="H44" s="19">
        <v>49500000</v>
      </c>
      <c r="I44" s="284">
        <v>49500000</v>
      </c>
      <c r="J44" s="284"/>
      <c r="K44" s="19">
        <v>0</v>
      </c>
      <c r="L44" s="28">
        <v>0</v>
      </c>
    </row>
    <row r="45" spans="1:12" ht="29.25" customHeight="1" x14ac:dyDescent="0.25">
      <c r="A45" s="281" t="s">
        <v>82</v>
      </c>
      <c r="B45" s="282"/>
      <c r="C45" s="282"/>
      <c r="D45" s="283" t="s">
        <v>83</v>
      </c>
      <c r="E45" s="283"/>
      <c r="F45" s="283"/>
      <c r="G45" s="283"/>
      <c r="H45" s="19">
        <v>139750</v>
      </c>
      <c r="I45" s="284">
        <v>139750</v>
      </c>
      <c r="J45" s="284"/>
      <c r="K45" s="19">
        <v>0</v>
      </c>
      <c r="L45" s="28">
        <v>0</v>
      </c>
    </row>
    <row r="46" spans="1:12" ht="81" customHeight="1" x14ac:dyDescent="0.25">
      <c r="A46" s="281" t="s">
        <v>84</v>
      </c>
      <c r="B46" s="282"/>
      <c r="C46" s="282"/>
      <c r="D46" s="283" t="s">
        <v>85</v>
      </c>
      <c r="E46" s="283"/>
      <c r="F46" s="283"/>
      <c r="G46" s="283"/>
      <c r="H46" s="19">
        <v>0</v>
      </c>
      <c r="I46" s="284">
        <v>0</v>
      </c>
      <c r="J46" s="284"/>
      <c r="K46" s="19">
        <v>0</v>
      </c>
      <c r="L46" s="28">
        <v>0</v>
      </c>
    </row>
    <row r="47" spans="1:12" ht="29.25" customHeight="1" x14ac:dyDescent="0.25">
      <c r="A47" s="289" t="s">
        <v>86</v>
      </c>
      <c r="B47" s="290"/>
      <c r="C47" s="290"/>
      <c r="D47" s="291" t="s">
        <v>87</v>
      </c>
      <c r="E47" s="291"/>
      <c r="F47" s="291"/>
      <c r="G47" s="291"/>
      <c r="H47" s="16">
        <v>25409996</v>
      </c>
      <c r="I47" s="292">
        <v>25409996</v>
      </c>
      <c r="J47" s="292"/>
      <c r="K47" s="16">
        <v>0</v>
      </c>
      <c r="L47" s="27">
        <v>0</v>
      </c>
    </row>
    <row r="48" spans="1:12" ht="29.25" customHeight="1" x14ac:dyDescent="0.25">
      <c r="A48" s="289" t="s">
        <v>88</v>
      </c>
      <c r="B48" s="290"/>
      <c r="C48" s="290"/>
      <c r="D48" s="291" t="s">
        <v>89</v>
      </c>
      <c r="E48" s="291"/>
      <c r="F48" s="291"/>
      <c r="G48" s="291"/>
      <c r="H48" s="16">
        <v>54450000</v>
      </c>
      <c r="I48" s="292">
        <v>54450000</v>
      </c>
      <c r="J48" s="292"/>
      <c r="K48" s="16">
        <v>0</v>
      </c>
      <c r="L48" s="27">
        <v>0</v>
      </c>
    </row>
    <row r="49" spans="1:12" ht="29.25" customHeight="1" x14ac:dyDescent="0.25">
      <c r="A49" s="289" t="s">
        <v>90</v>
      </c>
      <c r="B49" s="290"/>
      <c r="C49" s="290"/>
      <c r="D49" s="291" t="s">
        <v>91</v>
      </c>
      <c r="E49" s="291"/>
      <c r="F49" s="291"/>
      <c r="G49" s="291"/>
      <c r="H49" s="16">
        <v>35767742</v>
      </c>
      <c r="I49" s="292">
        <v>35767742</v>
      </c>
      <c r="J49" s="292"/>
      <c r="K49" s="16">
        <v>0</v>
      </c>
      <c r="L49" s="27">
        <v>0</v>
      </c>
    </row>
    <row r="50" spans="1:12" ht="42" customHeight="1" x14ac:dyDescent="0.25">
      <c r="A50" s="289" t="s">
        <v>92</v>
      </c>
      <c r="B50" s="290"/>
      <c r="C50" s="290"/>
      <c r="D50" s="291" t="s">
        <v>93</v>
      </c>
      <c r="E50" s="291"/>
      <c r="F50" s="291"/>
      <c r="G50" s="291"/>
      <c r="H50" s="16">
        <v>0</v>
      </c>
      <c r="I50" s="292">
        <v>0</v>
      </c>
      <c r="J50" s="292"/>
      <c r="K50" s="16">
        <v>0</v>
      </c>
      <c r="L50" s="27">
        <v>0</v>
      </c>
    </row>
    <row r="51" spans="1:12" ht="42" customHeight="1" x14ac:dyDescent="0.25">
      <c r="A51" s="289" t="s">
        <v>94</v>
      </c>
      <c r="B51" s="290"/>
      <c r="C51" s="290"/>
      <c r="D51" s="291" t="s">
        <v>95</v>
      </c>
      <c r="E51" s="291"/>
      <c r="F51" s="291"/>
      <c r="G51" s="291"/>
      <c r="H51" s="16">
        <v>0</v>
      </c>
      <c r="I51" s="292">
        <v>0</v>
      </c>
      <c r="J51" s="292"/>
      <c r="K51" s="16">
        <v>0</v>
      </c>
      <c r="L51" s="27">
        <v>0</v>
      </c>
    </row>
    <row r="52" spans="1:12" ht="29.25" customHeight="1" x14ac:dyDescent="0.25">
      <c r="A52" s="289" t="s">
        <v>96</v>
      </c>
      <c r="B52" s="290"/>
      <c r="C52" s="290"/>
      <c r="D52" s="291" t="s">
        <v>97</v>
      </c>
      <c r="E52" s="291"/>
      <c r="F52" s="291"/>
      <c r="G52" s="291"/>
      <c r="H52" s="16">
        <v>60000000</v>
      </c>
      <c r="I52" s="292">
        <v>60000000</v>
      </c>
      <c r="J52" s="292"/>
      <c r="K52" s="16">
        <v>0</v>
      </c>
      <c r="L52" s="27">
        <v>0</v>
      </c>
    </row>
    <row r="53" spans="1:12" ht="29.25" customHeight="1" x14ac:dyDescent="0.25">
      <c r="A53" s="289" t="s">
        <v>98</v>
      </c>
      <c r="B53" s="290"/>
      <c r="C53" s="290"/>
      <c r="D53" s="291" t="s">
        <v>99</v>
      </c>
      <c r="E53" s="291"/>
      <c r="F53" s="291"/>
      <c r="G53" s="291"/>
      <c r="H53" s="16">
        <v>0</v>
      </c>
      <c r="I53" s="292">
        <v>0</v>
      </c>
      <c r="J53" s="292"/>
      <c r="K53" s="16">
        <v>0</v>
      </c>
      <c r="L53" s="27">
        <v>0</v>
      </c>
    </row>
    <row r="54" spans="1:12" ht="29.25" customHeight="1" x14ac:dyDescent="0.25">
      <c r="A54" s="289" t="s">
        <v>100</v>
      </c>
      <c r="B54" s="290"/>
      <c r="C54" s="290"/>
      <c r="D54" s="291" t="s">
        <v>101</v>
      </c>
      <c r="E54" s="291"/>
      <c r="F54" s="291"/>
      <c r="G54" s="291"/>
      <c r="H54" s="16">
        <f>H55+H56+H57+H58+H59+H60+H61+H62+H63+H64+H65+H66+H67+H68</f>
        <v>47720868</v>
      </c>
      <c r="I54" s="292">
        <f>I55+I56+I57+I58+I59+I60+I61+I62+I63+I64+I65+I66+I67+I68</f>
        <v>47720868</v>
      </c>
      <c r="J54" s="292"/>
      <c r="K54" s="16">
        <f>K55+K56+K57+K58+K59+K60+K61+K62+K63+K64+K65+K66+K67+K68</f>
        <v>0</v>
      </c>
      <c r="L54" s="27">
        <f>L55+L56+L57+L58+L59+L60+L61+L62+L63+L64+L65+L66+L67+L68</f>
        <v>0</v>
      </c>
    </row>
    <row r="55" spans="1:12" ht="42" customHeight="1" x14ac:dyDescent="0.25">
      <c r="A55" s="281" t="s">
        <v>102</v>
      </c>
      <c r="B55" s="282"/>
      <c r="C55" s="282"/>
      <c r="D55" s="283" t="s">
        <v>103</v>
      </c>
      <c r="E55" s="283"/>
      <c r="F55" s="283"/>
      <c r="G55" s="283"/>
      <c r="H55" s="19">
        <v>29700000</v>
      </c>
      <c r="I55" s="284">
        <v>29700000</v>
      </c>
      <c r="J55" s="284"/>
      <c r="K55" s="19">
        <v>0</v>
      </c>
      <c r="L55" s="28">
        <v>0</v>
      </c>
    </row>
    <row r="56" spans="1:12" ht="42" customHeight="1" x14ac:dyDescent="0.25">
      <c r="A56" s="281" t="s">
        <v>104</v>
      </c>
      <c r="B56" s="282"/>
      <c r="C56" s="282"/>
      <c r="D56" s="283" t="s">
        <v>105</v>
      </c>
      <c r="E56" s="283"/>
      <c r="F56" s="283"/>
      <c r="G56" s="283"/>
      <c r="H56" s="19">
        <v>0</v>
      </c>
      <c r="I56" s="284">
        <v>0</v>
      </c>
      <c r="J56" s="284"/>
      <c r="K56" s="19">
        <v>0</v>
      </c>
      <c r="L56" s="28">
        <v>0</v>
      </c>
    </row>
    <row r="57" spans="1:12" ht="29.25" customHeight="1" x14ac:dyDescent="0.25">
      <c r="A57" s="281" t="s">
        <v>106</v>
      </c>
      <c r="B57" s="282"/>
      <c r="C57" s="282"/>
      <c r="D57" s="283" t="s">
        <v>107</v>
      </c>
      <c r="E57" s="283"/>
      <c r="F57" s="283"/>
      <c r="G57" s="283"/>
      <c r="H57" s="19">
        <v>0</v>
      </c>
      <c r="I57" s="284">
        <v>0</v>
      </c>
      <c r="J57" s="284"/>
      <c r="K57" s="19">
        <v>0</v>
      </c>
      <c r="L57" s="28">
        <v>0</v>
      </c>
    </row>
    <row r="58" spans="1:12" ht="29.25" customHeight="1" x14ac:dyDescent="0.25">
      <c r="A58" s="281" t="s">
        <v>108</v>
      </c>
      <c r="B58" s="282"/>
      <c r="C58" s="282"/>
      <c r="D58" s="283" t="s">
        <v>109</v>
      </c>
      <c r="E58" s="283"/>
      <c r="F58" s="283"/>
      <c r="G58" s="283"/>
      <c r="H58" s="19">
        <v>0</v>
      </c>
      <c r="I58" s="284">
        <v>0</v>
      </c>
      <c r="J58" s="284"/>
      <c r="K58" s="19">
        <v>0</v>
      </c>
      <c r="L58" s="28">
        <v>0</v>
      </c>
    </row>
    <row r="59" spans="1:12" ht="29.25" customHeight="1" x14ac:dyDescent="0.25">
      <c r="A59" s="281" t="s">
        <v>110</v>
      </c>
      <c r="B59" s="282"/>
      <c r="C59" s="282"/>
      <c r="D59" s="283" t="s">
        <v>111</v>
      </c>
      <c r="E59" s="283"/>
      <c r="F59" s="283"/>
      <c r="G59" s="283"/>
      <c r="H59" s="19">
        <v>0</v>
      </c>
      <c r="I59" s="284">
        <v>0</v>
      </c>
      <c r="J59" s="284"/>
      <c r="K59" s="19">
        <v>0</v>
      </c>
      <c r="L59" s="28">
        <v>0</v>
      </c>
    </row>
    <row r="60" spans="1:12" ht="29.25" customHeight="1" x14ac:dyDescent="0.25">
      <c r="A60" s="281" t="s">
        <v>112</v>
      </c>
      <c r="B60" s="282"/>
      <c r="C60" s="282"/>
      <c r="D60" s="283" t="s">
        <v>113</v>
      </c>
      <c r="E60" s="283"/>
      <c r="F60" s="283"/>
      <c r="G60" s="283"/>
      <c r="H60" s="19">
        <v>0</v>
      </c>
      <c r="I60" s="284">
        <v>0</v>
      </c>
      <c r="J60" s="284"/>
      <c r="K60" s="19">
        <v>0</v>
      </c>
      <c r="L60" s="28">
        <v>0</v>
      </c>
    </row>
    <row r="61" spans="1:12" ht="29.25" customHeight="1" x14ac:dyDescent="0.25">
      <c r="A61" s="281" t="s">
        <v>114</v>
      </c>
      <c r="B61" s="282"/>
      <c r="C61" s="282"/>
      <c r="D61" s="283" t="s">
        <v>115</v>
      </c>
      <c r="E61" s="283"/>
      <c r="F61" s="283"/>
      <c r="G61" s="283"/>
      <c r="H61" s="19">
        <v>5000000</v>
      </c>
      <c r="I61" s="284">
        <v>5000000</v>
      </c>
      <c r="J61" s="284"/>
      <c r="K61" s="19">
        <v>0</v>
      </c>
      <c r="L61" s="28">
        <v>0</v>
      </c>
    </row>
    <row r="62" spans="1:12" ht="29.25" customHeight="1" x14ac:dyDescent="0.25">
      <c r="A62" s="281" t="s">
        <v>116</v>
      </c>
      <c r="B62" s="282"/>
      <c r="C62" s="282"/>
      <c r="D62" s="283" t="s">
        <v>117</v>
      </c>
      <c r="E62" s="283"/>
      <c r="F62" s="283"/>
      <c r="G62" s="283"/>
      <c r="H62" s="19">
        <v>13020868</v>
      </c>
      <c r="I62" s="284">
        <v>13020868</v>
      </c>
      <c r="J62" s="284"/>
      <c r="K62" s="19">
        <v>0</v>
      </c>
      <c r="L62" s="28">
        <v>0</v>
      </c>
    </row>
    <row r="63" spans="1:12" ht="42" customHeight="1" x14ac:dyDescent="0.25">
      <c r="A63" s="281" t="s">
        <v>118</v>
      </c>
      <c r="B63" s="282"/>
      <c r="C63" s="282"/>
      <c r="D63" s="283" t="s">
        <v>119</v>
      </c>
      <c r="E63" s="283"/>
      <c r="F63" s="283"/>
      <c r="G63" s="283"/>
      <c r="H63" s="19">
        <v>0</v>
      </c>
      <c r="I63" s="284">
        <v>0</v>
      </c>
      <c r="J63" s="284"/>
      <c r="K63" s="19">
        <v>0</v>
      </c>
      <c r="L63" s="28">
        <v>0</v>
      </c>
    </row>
    <row r="64" spans="1:12" ht="29.25" customHeight="1" x14ac:dyDescent="0.25">
      <c r="A64" s="281" t="s">
        <v>120</v>
      </c>
      <c r="B64" s="282"/>
      <c r="C64" s="282"/>
      <c r="D64" s="283" t="s">
        <v>121</v>
      </c>
      <c r="E64" s="283"/>
      <c r="F64" s="283"/>
      <c r="G64" s="283"/>
      <c r="H64" s="19">
        <v>0</v>
      </c>
      <c r="I64" s="284">
        <v>0</v>
      </c>
      <c r="J64" s="284"/>
      <c r="K64" s="19">
        <v>0</v>
      </c>
      <c r="L64" s="28">
        <v>0</v>
      </c>
    </row>
    <row r="65" spans="1:12" ht="42" customHeight="1" x14ac:dyDescent="0.25">
      <c r="A65" s="281" t="s">
        <v>122</v>
      </c>
      <c r="B65" s="282"/>
      <c r="C65" s="282"/>
      <c r="D65" s="283" t="s">
        <v>123</v>
      </c>
      <c r="E65" s="283"/>
      <c r="F65" s="283"/>
      <c r="G65" s="283"/>
      <c r="H65" s="19">
        <v>0</v>
      </c>
      <c r="I65" s="284">
        <v>0</v>
      </c>
      <c r="J65" s="284"/>
      <c r="K65" s="19">
        <v>0</v>
      </c>
      <c r="L65" s="28">
        <v>0</v>
      </c>
    </row>
    <row r="66" spans="1:12" ht="29.25" customHeight="1" x14ac:dyDescent="0.25">
      <c r="A66" s="281" t="s">
        <v>124</v>
      </c>
      <c r="B66" s="282"/>
      <c r="C66" s="282"/>
      <c r="D66" s="283" t="s">
        <v>125</v>
      </c>
      <c r="E66" s="283"/>
      <c r="F66" s="283"/>
      <c r="G66" s="283"/>
      <c r="H66" s="19">
        <v>0</v>
      </c>
      <c r="I66" s="284">
        <v>0</v>
      </c>
      <c r="J66" s="284"/>
      <c r="K66" s="19">
        <v>0</v>
      </c>
      <c r="L66" s="28">
        <v>0</v>
      </c>
    </row>
    <row r="67" spans="1:12" ht="29.25" customHeight="1" x14ac:dyDescent="0.25">
      <c r="A67" s="281" t="s">
        <v>126</v>
      </c>
      <c r="B67" s="282"/>
      <c r="C67" s="282"/>
      <c r="D67" s="283" t="s">
        <v>127</v>
      </c>
      <c r="E67" s="283"/>
      <c r="F67" s="283"/>
      <c r="G67" s="283"/>
      <c r="H67" s="19">
        <v>0</v>
      </c>
      <c r="I67" s="284">
        <v>0</v>
      </c>
      <c r="J67" s="284"/>
      <c r="K67" s="19">
        <v>0</v>
      </c>
      <c r="L67" s="28">
        <v>0</v>
      </c>
    </row>
    <row r="68" spans="1:12" ht="29.25" customHeight="1" x14ac:dyDescent="0.25">
      <c r="A68" s="281" t="s">
        <v>128</v>
      </c>
      <c r="B68" s="282"/>
      <c r="C68" s="282"/>
      <c r="D68" s="283" t="s">
        <v>129</v>
      </c>
      <c r="E68" s="283"/>
      <c r="F68" s="283"/>
      <c r="G68" s="283"/>
      <c r="H68" s="19">
        <v>0</v>
      </c>
      <c r="I68" s="284">
        <v>0</v>
      </c>
      <c r="J68" s="284"/>
      <c r="K68" s="19">
        <v>0</v>
      </c>
      <c r="L68" s="28">
        <v>0</v>
      </c>
    </row>
    <row r="69" spans="1:12" ht="42" customHeight="1" x14ac:dyDescent="0.25">
      <c r="A69" s="285" t="s">
        <v>130</v>
      </c>
      <c r="B69" s="286"/>
      <c r="C69" s="286"/>
      <c r="D69" s="287" t="s">
        <v>131</v>
      </c>
      <c r="E69" s="287"/>
      <c r="F69" s="287"/>
      <c r="G69" s="287"/>
      <c r="H69" s="13">
        <f>H17-H32-H41</f>
        <v>1659139797</v>
      </c>
      <c r="I69" s="288">
        <f>I17-I32-I41</f>
        <v>1659139797</v>
      </c>
      <c r="J69" s="288"/>
      <c r="K69" s="13">
        <f>K17-K32-K41</f>
        <v>0</v>
      </c>
      <c r="L69" s="26">
        <f>L17-L32-L41</f>
        <v>0</v>
      </c>
    </row>
    <row r="70" spans="1:12" ht="42" customHeight="1" x14ac:dyDescent="0.25">
      <c r="A70" s="285" t="s">
        <v>132</v>
      </c>
      <c r="B70" s="286"/>
      <c r="C70" s="286"/>
      <c r="D70" s="287" t="s">
        <v>133</v>
      </c>
      <c r="E70" s="287"/>
      <c r="F70" s="287"/>
      <c r="G70" s="287"/>
      <c r="H70" s="13">
        <f>H71-H72</f>
        <v>0</v>
      </c>
      <c r="I70" s="288">
        <f>I71-I72</f>
        <v>0</v>
      </c>
      <c r="J70" s="288"/>
      <c r="K70" s="13">
        <f>K71-K72</f>
        <v>0</v>
      </c>
      <c r="L70" s="26">
        <f>L71-L72</f>
        <v>0</v>
      </c>
    </row>
    <row r="71" spans="1:12" ht="29.25" customHeight="1" x14ac:dyDescent="0.25">
      <c r="A71" s="289" t="s">
        <v>134</v>
      </c>
      <c r="B71" s="290"/>
      <c r="C71" s="290"/>
      <c r="D71" s="291" t="s">
        <v>135</v>
      </c>
      <c r="E71" s="291"/>
      <c r="F71" s="291"/>
      <c r="G71" s="291"/>
      <c r="H71" s="16">
        <v>0</v>
      </c>
      <c r="I71" s="292">
        <v>0</v>
      </c>
      <c r="J71" s="292"/>
      <c r="K71" s="16">
        <v>0</v>
      </c>
      <c r="L71" s="27">
        <v>0</v>
      </c>
    </row>
    <row r="72" spans="1:12" ht="29.25" customHeight="1" x14ac:dyDescent="0.25">
      <c r="A72" s="289" t="s">
        <v>136</v>
      </c>
      <c r="B72" s="290"/>
      <c r="C72" s="290"/>
      <c r="D72" s="291" t="s">
        <v>137</v>
      </c>
      <c r="E72" s="291"/>
      <c r="F72" s="291"/>
      <c r="G72" s="291"/>
      <c r="H72" s="16">
        <v>0</v>
      </c>
      <c r="I72" s="292">
        <v>0</v>
      </c>
      <c r="J72" s="292"/>
      <c r="K72" s="16">
        <v>0</v>
      </c>
      <c r="L72" s="27">
        <v>0</v>
      </c>
    </row>
    <row r="73" spans="1:12" ht="42" customHeight="1" x14ac:dyDescent="0.25">
      <c r="A73" s="285" t="s">
        <v>138</v>
      </c>
      <c r="B73" s="286"/>
      <c r="C73" s="286"/>
      <c r="D73" s="287" t="s">
        <v>139</v>
      </c>
      <c r="E73" s="287"/>
      <c r="F73" s="287"/>
      <c r="G73" s="287"/>
      <c r="H73" s="13">
        <f>H69+H70</f>
        <v>1659139797</v>
      </c>
      <c r="I73" s="288">
        <f>I69+I70</f>
        <v>1659139797</v>
      </c>
      <c r="J73" s="288"/>
      <c r="K73" s="13">
        <f>K69+K70</f>
        <v>0</v>
      </c>
      <c r="L73" s="26">
        <f>L69+L70</f>
        <v>0</v>
      </c>
    </row>
    <row r="74" spans="1:12" ht="29.25" customHeight="1" x14ac:dyDescent="0.25">
      <c r="A74" s="289" t="s">
        <v>140</v>
      </c>
      <c r="B74" s="290"/>
      <c r="C74" s="290"/>
      <c r="D74" s="291" t="s">
        <v>141</v>
      </c>
      <c r="E74" s="291"/>
      <c r="F74" s="291"/>
      <c r="G74" s="291"/>
      <c r="H74" s="16">
        <v>1659799849</v>
      </c>
      <c r="I74" s="292">
        <v>1659799849</v>
      </c>
      <c r="J74" s="292"/>
      <c r="K74" s="16">
        <v>0</v>
      </c>
      <c r="L74" s="27">
        <v>0</v>
      </c>
    </row>
    <row r="75" spans="1:12" ht="29.25" customHeight="1" x14ac:dyDescent="0.25">
      <c r="A75" s="289" t="s">
        <v>142</v>
      </c>
      <c r="B75" s="290"/>
      <c r="C75" s="290"/>
      <c r="D75" s="291" t="s">
        <v>143</v>
      </c>
      <c r="E75" s="291"/>
      <c r="F75" s="291"/>
      <c r="G75" s="291"/>
      <c r="H75" s="16">
        <v>-660052</v>
      </c>
      <c r="I75" s="292">
        <v>-660052</v>
      </c>
      <c r="J75" s="292"/>
      <c r="K75" s="16">
        <v>0</v>
      </c>
      <c r="L75" s="27">
        <v>0</v>
      </c>
    </row>
    <row r="76" spans="1:12" ht="29.25" customHeight="1" x14ac:dyDescent="0.25">
      <c r="A76" s="285" t="s">
        <v>144</v>
      </c>
      <c r="B76" s="286"/>
      <c r="C76" s="286"/>
      <c r="D76" s="287" t="s">
        <v>145</v>
      </c>
      <c r="E76" s="287"/>
      <c r="F76" s="287"/>
      <c r="G76" s="287"/>
      <c r="H76" s="13">
        <v>0</v>
      </c>
      <c r="I76" s="288">
        <v>0</v>
      </c>
      <c r="J76" s="288"/>
      <c r="K76" s="13">
        <v>0</v>
      </c>
      <c r="L76" s="26">
        <v>0</v>
      </c>
    </row>
    <row r="77" spans="1:12" ht="42" customHeight="1" x14ac:dyDescent="0.25">
      <c r="A77" s="293" t="s">
        <v>146</v>
      </c>
      <c r="B77" s="294"/>
      <c r="C77" s="294"/>
      <c r="D77" s="295" t="s">
        <v>147</v>
      </c>
      <c r="E77" s="295"/>
      <c r="F77" s="295"/>
      <c r="G77" s="295"/>
      <c r="H77" s="22">
        <f>H73-H76</f>
        <v>1659139797</v>
      </c>
      <c r="I77" s="296">
        <f>I73-I76</f>
        <v>1659139797</v>
      </c>
      <c r="J77" s="296"/>
      <c r="K77" s="22">
        <f>K73-K76</f>
        <v>0</v>
      </c>
      <c r="L77" s="29">
        <f>L73-L76</f>
        <v>0</v>
      </c>
    </row>
    <row r="78" spans="1:12" ht="26.25" customHeight="1" x14ac:dyDescent="0.25">
      <c r="A78" s="297" t="s">
        <v>148</v>
      </c>
      <c r="B78" s="297"/>
      <c r="C78" s="297"/>
      <c r="D78" s="297"/>
      <c r="E78" s="297"/>
      <c r="F78" s="297"/>
      <c r="G78" s="297"/>
      <c r="H78" s="297"/>
      <c r="I78" s="297"/>
      <c r="J78" s="297"/>
      <c r="K78" s="297"/>
      <c r="L78" s="297"/>
    </row>
    <row r="79" spans="1:12" ht="10.5" customHeight="1" x14ac:dyDescent="0.25">
      <c r="A79" s="297"/>
      <c r="B79" s="297"/>
      <c r="C79" s="297"/>
      <c r="D79" s="297"/>
      <c r="E79" s="297"/>
      <c r="F79" s="297"/>
      <c r="G79" s="297"/>
      <c r="H79" s="297"/>
      <c r="I79" s="297"/>
      <c r="J79" s="297"/>
      <c r="K79" s="297"/>
      <c r="L79" s="297"/>
    </row>
    <row r="80" spans="1:12" ht="15" customHeight="1" x14ac:dyDescent="0.2">
      <c r="A80" s="298" t="s">
        <v>149</v>
      </c>
      <c r="B80" s="298"/>
      <c r="C80" s="269" t="s">
        <v>150</v>
      </c>
      <c r="D80" s="269"/>
      <c r="E80" s="269"/>
      <c r="F80" s="269"/>
      <c r="G80" s="269"/>
      <c r="H80" s="269"/>
      <c r="I80" s="269"/>
      <c r="J80" s="299" t="s">
        <v>151</v>
      </c>
      <c r="K80" s="299"/>
      <c r="L80" s="299"/>
    </row>
    <row r="81" spans="1:12" ht="15" customHeight="1" x14ac:dyDescent="0.2">
      <c r="A81" s="270" t="s">
        <v>152</v>
      </c>
      <c r="B81" s="270"/>
      <c r="C81" s="300" t="s">
        <v>152</v>
      </c>
      <c r="D81" s="300"/>
      <c r="E81" s="300"/>
      <c r="F81" s="300"/>
      <c r="G81" s="300"/>
      <c r="H81" s="300"/>
      <c r="I81" s="300"/>
      <c r="J81" s="301" t="s">
        <v>153</v>
      </c>
      <c r="K81" s="301"/>
      <c r="L81" s="301"/>
    </row>
    <row r="82" spans="1:12" ht="15.75" customHeight="1" x14ac:dyDescent="0.25">
      <c r="A82" s="297"/>
      <c r="B82" s="297"/>
      <c r="C82" s="297"/>
      <c r="D82" s="297"/>
      <c r="E82" s="297"/>
      <c r="F82" s="297"/>
      <c r="G82" s="297"/>
      <c r="H82" s="297"/>
      <c r="I82" s="297"/>
      <c r="J82" s="297"/>
      <c r="K82" s="297"/>
      <c r="L82" s="297"/>
    </row>
  </sheetData>
  <mergeCells count="290">
    <mergeCell ref="A82:B82"/>
    <mergeCell ref="C82:F82"/>
    <mergeCell ref="G82:I82"/>
    <mergeCell ref="J82:L82"/>
    <mergeCell ref="A80:B80"/>
    <mergeCell ref="C80:I80"/>
    <mergeCell ref="J80:L80"/>
    <mergeCell ref="A81:B81"/>
    <mergeCell ref="C81:I81"/>
    <mergeCell ref="J81:L81"/>
    <mergeCell ref="A77:C77"/>
    <mergeCell ref="D77:E77"/>
    <mergeCell ref="F77:G77"/>
    <mergeCell ref="I77:J77"/>
    <mergeCell ref="A78:L78"/>
    <mergeCell ref="A79:B79"/>
    <mergeCell ref="C79:F79"/>
    <mergeCell ref="G79:I79"/>
    <mergeCell ref="J79:L79"/>
    <mergeCell ref="A75:C75"/>
    <mergeCell ref="D75:E75"/>
    <mergeCell ref="F75:G75"/>
    <mergeCell ref="I75:J75"/>
    <mergeCell ref="A76:C76"/>
    <mergeCell ref="D76:E76"/>
    <mergeCell ref="F76:G76"/>
    <mergeCell ref="I76:J76"/>
    <mergeCell ref="A73:C73"/>
    <mergeCell ref="D73:E73"/>
    <mergeCell ref="F73:G73"/>
    <mergeCell ref="I73:J73"/>
    <mergeCell ref="A74:C74"/>
    <mergeCell ref="D74:E74"/>
    <mergeCell ref="F74:G74"/>
    <mergeCell ref="I74:J74"/>
    <mergeCell ref="A71:C71"/>
    <mergeCell ref="D71:E71"/>
    <mergeCell ref="F71:G71"/>
    <mergeCell ref="I71:J71"/>
    <mergeCell ref="A72:C72"/>
    <mergeCell ref="D72:E72"/>
    <mergeCell ref="F72:G72"/>
    <mergeCell ref="I72:J72"/>
    <mergeCell ref="A69:C69"/>
    <mergeCell ref="D69:E69"/>
    <mergeCell ref="F69:G69"/>
    <mergeCell ref="I69:J69"/>
    <mergeCell ref="A70:C70"/>
    <mergeCell ref="D70:E70"/>
    <mergeCell ref="F70:G70"/>
    <mergeCell ref="I70:J70"/>
    <mergeCell ref="A67:C67"/>
    <mergeCell ref="D67:E67"/>
    <mergeCell ref="F67:G67"/>
    <mergeCell ref="I67:J67"/>
    <mergeCell ref="A68:C68"/>
    <mergeCell ref="D68:E68"/>
    <mergeCell ref="F68:G68"/>
    <mergeCell ref="I68:J68"/>
    <mergeCell ref="A65:C65"/>
    <mergeCell ref="D65:E65"/>
    <mergeCell ref="F65:G65"/>
    <mergeCell ref="I65:J65"/>
    <mergeCell ref="A66:C66"/>
    <mergeCell ref="D66:E66"/>
    <mergeCell ref="F66:G66"/>
    <mergeCell ref="I66:J66"/>
    <mergeCell ref="A63:C63"/>
    <mergeCell ref="D63:E63"/>
    <mergeCell ref="F63:G63"/>
    <mergeCell ref="I63:J63"/>
    <mergeCell ref="A64:C64"/>
    <mergeCell ref="D64:E64"/>
    <mergeCell ref="F64:G64"/>
    <mergeCell ref="I64:J64"/>
    <mergeCell ref="A61:C61"/>
    <mergeCell ref="D61:E61"/>
    <mergeCell ref="F61:G61"/>
    <mergeCell ref="I61:J61"/>
    <mergeCell ref="A62:C62"/>
    <mergeCell ref="D62:E62"/>
    <mergeCell ref="F62:G62"/>
    <mergeCell ref="I62:J62"/>
    <mergeCell ref="A59:C59"/>
    <mergeCell ref="D59:E59"/>
    <mergeCell ref="F59:G59"/>
    <mergeCell ref="I59:J59"/>
    <mergeCell ref="A60:C60"/>
    <mergeCell ref="D60:E60"/>
    <mergeCell ref="F60:G60"/>
    <mergeCell ref="I60:J60"/>
    <mergeCell ref="A57:C57"/>
    <mergeCell ref="D57:E57"/>
    <mergeCell ref="F57:G57"/>
    <mergeCell ref="I57:J57"/>
    <mergeCell ref="A58:C58"/>
    <mergeCell ref="D58:E58"/>
    <mergeCell ref="F58:G58"/>
    <mergeCell ref="I58:J58"/>
    <mergeCell ref="A55:C55"/>
    <mergeCell ref="D55:E55"/>
    <mergeCell ref="F55:G55"/>
    <mergeCell ref="I55:J55"/>
    <mergeCell ref="A56:C56"/>
    <mergeCell ref="D56:E56"/>
    <mergeCell ref="F56:G56"/>
    <mergeCell ref="I56:J56"/>
    <mergeCell ref="A53:C53"/>
    <mergeCell ref="D53:E53"/>
    <mergeCell ref="F53:G53"/>
    <mergeCell ref="I53:J53"/>
    <mergeCell ref="A54:C54"/>
    <mergeCell ref="D54:E54"/>
    <mergeCell ref="F54:G54"/>
    <mergeCell ref="I54:J54"/>
    <mergeCell ref="A51:C51"/>
    <mergeCell ref="D51:E51"/>
    <mergeCell ref="F51:G51"/>
    <mergeCell ref="I51:J51"/>
    <mergeCell ref="A52:C52"/>
    <mergeCell ref="D52:E52"/>
    <mergeCell ref="F52:G52"/>
    <mergeCell ref="I52:J52"/>
    <mergeCell ref="A49:C49"/>
    <mergeCell ref="D49:E49"/>
    <mergeCell ref="F49:G49"/>
    <mergeCell ref="I49:J49"/>
    <mergeCell ref="A50:C50"/>
    <mergeCell ref="D50:E50"/>
    <mergeCell ref="F50:G50"/>
    <mergeCell ref="I50:J50"/>
    <mergeCell ref="A47:C47"/>
    <mergeCell ref="D47:E47"/>
    <mergeCell ref="F47:G47"/>
    <mergeCell ref="I47:J47"/>
    <mergeCell ref="A48:C48"/>
    <mergeCell ref="D48:E48"/>
    <mergeCell ref="F48:G48"/>
    <mergeCell ref="I48:J48"/>
    <mergeCell ref="A45:C45"/>
    <mergeCell ref="D45:E45"/>
    <mergeCell ref="F45:G45"/>
    <mergeCell ref="I45:J45"/>
    <mergeCell ref="A46:C46"/>
    <mergeCell ref="D46:E46"/>
    <mergeCell ref="F46:G46"/>
    <mergeCell ref="I46:J46"/>
    <mergeCell ref="A43:C43"/>
    <mergeCell ref="D43:E43"/>
    <mergeCell ref="F43:G43"/>
    <mergeCell ref="I43:J43"/>
    <mergeCell ref="A44:C44"/>
    <mergeCell ref="D44:E44"/>
    <mergeCell ref="F44:G44"/>
    <mergeCell ref="I44:J44"/>
    <mergeCell ref="A41:C41"/>
    <mergeCell ref="D41:E41"/>
    <mergeCell ref="F41:G41"/>
    <mergeCell ref="I41:J41"/>
    <mergeCell ref="A42:C42"/>
    <mergeCell ref="D42:E42"/>
    <mergeCell ref="F42:G42"/>
    <mergeCell ref="I42:J42"/>
    <mergeCell ref="A39:C39"/>
    <mergeCell ref="D39:E39"/>
    <mergeCell ref="F39:G39"/>
    <mergeCell ref="I39:J39"/>
    <mergeCell ref="A40:C40"/>
    <mergeCell ref="D40:E40"/>
    <mergeCell ref="F40:G40"/>
    <mergeCell ref="I40:J40"/>
    <mergeCell ref="A37:C37"/>
    <mergeCell ref="D37:E37"/>
    <mergeCell ref="F37:G37"/>
    <mergeCell ref="I37:J37"/>
    <mergeCell ref="A38:C38"/>
    <mergeCell ref="D38:E38"/>
    <mergeCell ref="F38:G38"/>
    <mergeCell ref="I38:J38"/>
    <mergeCell ref="A35:C35"/>
    <mergeCell ref="D35:E35"/>
    <mergeCell ref="F35:G35"/>
    <mergeCell ref="I35:J35"/>
    <mergeCell ref="A36:C36"/>
    <mergeCell ref="D36:E36"/>
    <mergeCell ref="F36:G36"/>
    <mergeCell ref="I36:J36"/>
    <mergeCell ref="A33:C33"/>
    <mergeCell ref="D33:E33"/>
    <mergeCell ref="F33:G33"/>
    <mergeCell ref="I33:J33"/>
    <mergeCell ref="A34:C34"/>
    <mergeCell ref="D34:E34"/>
    <mergeCell ref="F34:G34"/>
    <mergeCell ref="I34:J34"/>
    <mergeCell ref="A31:C31"/>
    <mergeCell ref="D31:E31"/>
    <mergeCell ref="F31:G31"/>
    <mergeCell ref="I31:J31"/>
    <mergeCell ref="A32:C32"/>
    <mergeCell ref="D32:E32"/>
    <mergeCell ref="F32:G32"/>
    <mergeCell ref="I32:J32"/>
    <mergeCell ref="A29:C29"/>
    <mergeCell ref="D29:E29"/>
    <mergeCell ref="F29:G29"/>
    <mergeCell ref="I29:J29"/>
    <mergeCell ref="A30:C30"/>
    <mergeCell ref="D30:E30"/>
    <mergeCell ref="F30:G30"/>
    <mergeCell ref="I30:J30"/>
    <mergeCell ref="A27:C27"/>
    <mergeCell ref="D27:E27"/>
    <mergeCell ref="F27:G27"/>
    <mergeCell ref="I27:J27"/>
    <mergeCell ref="A28:C28"/>
    <mergeCell ref="D28:E28"/>
    <mergeCell ref="F28:G28"/>
    <mergeCell ref="I28:J28"/>
    <mergeCell ref="A25:C25"/>
    <mergeCell ref="D25:E25"/>
    <mergeCell ref="F25:G25"/>
    <mergeCell ref="I25:J25"/>
    <mergeCell ref="A26:C26"/>
    <mergeCell ref="D26:E26"/>
    <mergeCell ref="F26:G26"/>
    <mergeCell ref="I26:J26"/>
    <mergeCell ref="A23:C23"/>
    <mergeCell ref="D23:E23"/>
    <mergeCell ref="F23:G23"/>
    <mergeCell ref="I23:J23"/>
    <mergeCell ref="A24:C24"/>
    <mergeCell ref="D24:E24"/>
    <mergeCell ref="F24:G24"/>
    <mergeCell ref="I24:J24"/>
    <mergeCell ref="A21:C21"/>
    <mergeCell ref="D21:E21"/>
    <mergeCell ref="F21:G21"/>
    <mergeCell ref="I21:J21"/>
    <mergeCell ref="A22:C22"/>
    <mergeCell ref="D22:E22"/>
    <mergeCell ref="F22:G22"/>
    <mergeCell ref="I22:J22"/>
    <mergeCell ref="A19:C19"/>
    <mergeCell ref="D19:E19"/>
    <mergeCell ref="F19:G19"/>
    <mergeCell ref="I19:J19"/>
    <mergeCell ref="A20:C20"/>
    <mergeCell ref="D20:E20"/>
    <mergeCell ref="F20:G20"/>
    <mergeCell ref="I20:J20"/>
    <mergeCell ref="A17:C17"/>
    <mergeCell ref="D17:E17"/>
    <mergeCell ref="F17:G17"/>
    <mergeCell ref="I17:J17"/>
    <mergeCell ref="A18:C18"/>
    <mergeCell ref="D18:E18"/>
    <mergeCell ref="F18:G18"/>
    <mergeCell ref="I18:J18"/>
    <mergeCell ref="A15:C16"/>
    <mergeCell ref="D15:E16"/>
    <mergeCell ref="F15:G16"/>
    <mergeCell ref="H15:J15"/>
    <mergeCell ref="K15:L15"/>
    <mergeCell ref="I16:J16"/>
    <mergeCell ref="A12:D12"/>
    <mergeCell ref="E12:L12"/>
    <mergeCell ref="A13:D13"/>
    <mergeCell ref="E13:L13"/>
    <mergeCell ref="B14:D14"/>
    <mergeCell ref="E14:L14"/>
    <mergeCell ref="A10:D10"/>
    <mergeCell ref="E10:L10"/>
    <mergeCell ref="A11:D11"/>
    <mergeCell ref="E11:L11"/>
    <mergeCell ref="A6:D6"/>
    <mergeCell ref="E6:L6"/>
    <mergeCell ref="A7:D7"/>
    <mergeCell ref="E7:L7"/>
    <mergeCell ref="A8:D8"/>
    <mergeCell ref="E8:L8"/>
    <mergeCell ref="B1:D1"/>
    <mergeCell ref="E1:L1"/>
    <mergeCell ref="A2:L2"/>
    <mergeCell ref="A3:L3"/>
    <mergeCell ref="A4:L4"/>
    <mergeCell ref="B5:D5"/>
    <mergeCell ref="E5:L5"/>
    <mergeCell ref="A9:D9"/>
    <mergeCell ref="E9:L9"/>
  </mergeCells>
  <printOptions horizontalCentered="1"/>
  <pageMargins left="0" right="0" top="0.5899999737739563" bottom="0.5899999737739563" header="0.5" footer="0.5"/>
  <pageSetup paperSize="9" scale="87" orientation="portrait" r:id="rId1"/>
  <ignoredErrors>
    <ignoredError sqref="A1:M11 A14:M83 A12:D12 F12:M12 A13:D13 F13:M1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sheetPr>
  <dimension ref="A1:E121"/>
  <sheetViews>
    <sheetView showGridLines="0" showZeros="0" tabSelected="1" showOutlineSymbols="0" view="pageBreakPreview" zoomScaleNormal="100" zoomScaleSheetLayoutView="100"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2"/>
      <c r="B1" s="2"/>
      <c r="C1" s="58"/>
    </row>
    <row r="2" spans="1:5" ht="24.75" customHeight="1" x14ac:dyDescent="0.25">
      <c r="A2" s="57"/>
    </row>
    <row r="3" spans="1:5" ht="8.25" customHeight="1" x14ac:dyDescent="0.25">
      <c r="A3" s="2"/>
    </row>
    <row r="4" spans="1:5" ht="28.5" customHeight="1" x14ac:dyDescent="0.25">
      <c r="A4" s="34"/>
    </row>
    <row r="5" spans="1:5" ht="27" customHeight="1" x14ac:dyDescent="0.25">
      <c r="A5" s="3"/>
    </row>
    <row r="6" spans="1:5" ht="16.5" customHeight="1" x14ac:dyDescent="0.25">
      <c r="A6" s="4"/>
      <c r="B6" s="4"/>
    </row>
    <row r="7" spans="1:5" ht="15.75" customHeight="1" x14ac:dyDescent="0.25">
      <c r="A7" s="5"/>
      <c r="B7" s="5"/>
    </row>
    <row r="8" spans="1:5" ht="15.75" customHeight="1" x14ac:dyDescent="0.25">
      <c r="A8" s="4"/>
      <c r="B8" s="4"/>
    </row>
    <row r="9" spans="1:5" ht="15.75" customHeight="1" x14ac:dyDescent="0.25">
      <c r="A9" s="5"/>
      <c r="B9" s="5"/>
    </row>
    <row r="10" spans="1:5" ht="15.75" customHeight="1" x14ac:dyDescent="0.25">
      <c r="A10" s="4"/>
      <c r="B10" s="4"/>
    </row>
    <row r="11" spans="1:5" ht="15.75" customHeight="1" x14ac:dyDescent="0.25">
      <c r="A11" s="5"/>
      <c r="B11" s="5"/>
    </row>
    <row r="12" spans="1:5" ht="15.75" customHeight="1" x14ac:dyDescent="0.25">
      <c r="A12" s="4"/>
      <c r="B12" s="4"/>
    </row>
    <row r="13" spans="1:5" ht="15.75" customHeight="1" x14ac:dyDescent="0.25">
      <c r="A13" s="5"/>
      <c r="B13" s="5"/>
    </row>
    <row r="14" spans="1:5" ht="8.25" customHeight="1" x14ac:dyDescent="0.25">
      <c r="A14" s="9"/>
      <c r="B14" s="56"/>
      <c r="C14" s="9"/>
    </row>
    <row r="15" spans="1:5" ht="36" customHeight="1" x14ac:dyDescent="0.25">
      <c r="A15" s="55" t="s">
        <v>359</v>
      </c>
      <c r="B15" s="54" t="s">
        <v>19</v>
      </c>
      <c r="C15" s="54" t="s">
        <v>358</v>
      </c>
      <c r="D15" s="53" t="s">
        <v>357</v>
      </c>
      <c r="E15" s="52" t="s">
        <v>356</v>
      </c>
    </row>
    <row r="16" spans="1:5" ht="26.25" customHeight="1" x14ac:dyDescent="0.25">
      <c r="A16" s="44" t="s">
        <v>355</v>
      </c>
      <c r="B16" s="43" t="s">
        <v>354</v>
      </c>
      <c r="C16" s="43"/>
      <c r="D16" s="13">
        <v>0</v>
      </c>
      <c r="E16" s="42">
        <v>0</v>
      </c>
    </row>
    <row r="17" spans="1:5" ht="26.25" customHeight="1" x14ac:dyDescent="0.25">
      <c r="A17" s="44" t="s">
        <v>353</v>
      </c>
      <c r="B17" s="43" t="s">
        <v>352</v>
      </c>
      <c r="C17" s="43"/>
      <c r="D17" s="13">
        <f>D18+D23+D24</f>
        <v>35301202963</v>
      </c>
      <c r="E17" s="42">
        <f>E18+E23+E24</f>
        <v>0</v>
      </c>
    </row>
    <row r="18" spans="1:5" ht="26.25" customHeight="1" x14ac:dyDescent="0.25">
      <c r="A18" s="41" t="s">
        <v>351</v>
      </c>
      <c r="B18" s="40" t="s">
        <v>350</v>
      </c>
      <c r="C18" s="40"/>
      <c r="D18" s="16">
        <f>D19+D20+D21+D22</f>
        <v>10114469242</v>
      </c>
      <c r="E18" s="39">
        <f>E19+E20+E21+E22</f>
        <v>0</v>
      </c>
    </row>
    <row r="19" spans="1:5" ht="26.25" customHeight="1" x14ac:dyDescent="0.25">
      <c r="A19" s="51" t="s">
        <v>349</v>
      </c>
      <c r="B19" s="50" t="s">
        <v>348</v>
      </c>
      <c r="C19" s="50"/>
      <c r="D19" s="19">
        <v>0</v>
      </c>
      <c r="E19" s="49">
        <v>0</v>
      </c>
    </row>
    <row r="20" spans="1:5" ht="26.25" customHeight="1" x14ac:dyDescent="0.25">
      <c r="A20" s="51" t="s">
        <v>347</v>
      </c>
      <c r="B20" s="50" t="s">
        <v>346</v>
      </c>
      <c r="C20" s="50"/>
      <c r="D20" s="19">
        <v>0</v>
      </c>
      <c r="E20" s="49">
        <v>0</v>
      </c>
    </row>
    <row r="21" spans="1:5" ht="26.25" customHeight="1" x14ac:dyDescent="0.25">
      <c r="A21" s="51" t="s">
        <v>345</v>
      </c>
      <c r="B21" s="50" t="s">
        <v>344</v>
      </c>
      <c r="C21" s="50"/>
      <c r="D21" s="19">
        <v>10114469242</v>
      </c>
      <c r="E21" s="49">
        <v>0</v>
      </c>
    </row>
    <row r="22" spans="1:5" ht="26.25" customHeight="1" x14ac:dyDescent="0.25">
      <c r="A22" s="51" t="s">
        <v>343</v>
      </c>
      <c r="B22" s="50" t="s">
        <v>342</v>
      </c>
      <c r="C22" s="50"/>
      <c r="D22" s="19">
        <v>0</v>
      </c>
      <c r="E22" s="49">
        <v>0</v>
      </c>
    </row>
    <row r="23" spans="1:5" ht="26.25" customHeight="1" x14ac:dyDescent="0.25">
      <c r="A23" s="41" t="s">
        <v>341</v>
      </c>
      <c r="B23" s="40" t="s">
        <v>340</v>
      </c>
      <c r="C23" s="40"/>
      <c r="D23" s="16">
        <v>25186733721</v>
      </c>
      <c r="E23" s="39">
        <v>0</v>
      </c>
    </row>
    <row r="24" spans="1:5" ht="26.25" customHeight="1" x14ac:dyDescent="0.25">
      <c r="A24" s="41" t="s">
        <v>339</v>
      </c>
      <c r="B24" s="40" t="s">
        <v>338</v>
      </c>
      <c r="C24" s="40"/>
      <c r="D24" s="16">
        <v>0</v>
      </c>
      <c r="E24" s="39">
        <v>0</v>
      </c>
    </row>
    <row r="25" spans="1:5" ht="26.25" customHeight="1" x14ac:dyDescent="0.25">
      <c r="A25" s="44" t="s">
        <v>337</v>
      </c>
      <c r="B25" s="43" t="s">
        <v>336</v>
      </c>
      <c r="C25" s="43"/>
      <c r="D25" s="13">
        <f>D26-D36</f>
        <v>115123843117</v>
      </c>
      <c r="E25" s="42">
        <f>E26-E36</f>
        <v>0</v>
      </c>
    </row>
    <row r="26" spans="1:5" ht="26.25" customHeight="1" x14ac:dyDescent="0.25">
      <c r="A26" s="41" t="s">
        <v>335</v>
      </c>
      <c r="B26" s="40" t="s">
        <v>334</v>
      </c>
      <c r="C26" s="40"/>
      <c r="D26" s="16">
        <f>D27+D28+D29+D30+D31+D32+D33+D34+D35</f>
        <v>115123843117</v>
      </c>
      <c r="E26" s="39">
        <f>E27+E28+E29+E30+E31+E32+E33+E34+E35</f>
        <v>0</v>
      </c>
    </row>
    <row r="27" spans="1:5" ht="26.25" customHeight="1" x14ac:dyDescent="0.25">
      <c r="A27" s="51" t="s">
        <v>333</v>
      </c>
      <c r="B27" s="50" t="s">
        <v>332</v>
      </c>
      <c r="C27" s="50"/>
      <c r="D27" s="19">
        <v>0</v>
      </c>
      <c r="E27" s="49">
        <v>0</v>
      </c>
    </row>
    <row r="28" spans="1:5" ht="26.25" customHeight="1" x14ac:dyDescent="0.25">
      <c r="A28" s="51" t="s">
        <v>331</v>
      </c>
      <c r="B28" s="50" t="s">
        <v>330</v>
      </c>
      <c r="C28" s="50"/>
      <c r="D28" s="19">
        <v>0</v>
      </c>
      <c r="E28" s="49">
        <v>0</v>
      </c>
    </row>
    <row r="29" spans="1:5" ht="26.25" customHeight="1" x14ac:dyDescent="0.25">
      <c r="A29" s="51" t="s">
        <v>329</v>
      </c>
      <c r="B29" s="50" t="s">
        <v>328</v>
      </c>
      <c r="C29" s="50"/>
      <c r="D29" s="19">
        <v>42537391307</v>
      </c>
      <c r="E29" s="49">
        <v>0</v>
      </c>
    </row>
    <row r="30" spans="1:5" ht="25.5" x14ac:dyDescent="0.25">
      <c r="A30" s="51" t="s">
        <v>327</v>
      </c>
      <c r="B30" s="50" t="s">
        <v>326</v>
      </c>
      <c r="C30" s="50"/>
      <c r="D30" s="19">
        <v>7774169096</v>
      </c>
      <c r="E30" s="49">
        <v>0</v>
      </c>
    </row>
    <row r="31" spans="1:5" ht="25.5" x14ac:dyDescent="0.25">
      <c r="A31" s="51" t="s">
        <v>325</v>
      </c>
      <c r="B31" s="50" t="s">
        <v>324</v>
      </c>
      <c r="C31" s="50"/>
      <c r="D31" s="19">
        <v>44786803262</v>
      </c>
      <c r="E31" s="49">
        <v>0</v>
      </c>
    </row>
    <row r="32" spans="1:5" ht="25.5" x14ac:dyDescent="0.25">
      <c r="A32" s="51" t="s">
        <v>323</v>
      </c>
      <c r="B32" s="50" t="s">
        <v>322</v>
      </c>
      <c r="C32" s="50"/>
      <c r="D32" s="19">
        <v>20025479452</v>
      </c>
      <c r="E32" s="49">
        <v>0</v>
      </c>
    </row>
    <row r="33" spans="1:5" ht="25.5" x14ac:dyDescent="0.25">
      <c r="A33" s="51" t="s">
        <v>321</v>
      </c>
      <c r="B33" s="50" t="s">
        <v>320</v>
      </c>
      <c r="C33" s="50"/>
      <c r="D33" s="19">
        <v>0</v>
      </c>
      <c r="E33" s="49">
        <v>0</v>
      </c>
    </row>
    <row r="34" spans="1:5" ht="25.5" x14ac:dyDescent="0.25">
      <c r="A34" s="51" t="s">
        <v>319</v>
      </c>
      <c r="B34" s="50" t="s">
        <v>318</v>
      </c>
      <c r="C34" s="50"/>
      <c r="D34" s="19">
        <v>0</v>
      </c>
      <c r="E34" s="49">
        <v>0</v>
      </c>
    </row>
    <row r="35" spans="1:5" ht="25.5" x14ac:dyDescent="0.25">
      <c r="A35" s="51" t="s">
        <v>317</v>
      </c>
      <c r="B35" s="50" t="s">
        <v>316</v>
      </c>
      <c r="C35" s="50"/>
      <c r="D35" s="19">
        <v>0</v>
      </c>
      <c r="E35" s="49">
        <v>0</v>
      </c>
    </row>
    <row r="36" spans="1:5" ht="25.5" x14ac:dyDescent="0.25">
      <c r="A36" s="41" t="s">
        <v>315</v>
      </c>
      <c r="B36" s="40" t="s">
        <v>314</v>
      </c>
      <c r="C36" s="40"/>
      <c r="D36" s="16">
        <v>0</v>
      </c>
      <c r="E36" s="39">
        <v>0</v>
      </c>
    </row>
    <row r="37" spans="1:5" ht="25.5" x14ac:dyDescent="0.25">
      <c r="A37" s="44" t="s">
        <v>313</v>
      </c>
      <c r="B37" s="43" t="s">
        <v>312</v>
      </c>
      <c r="C37" s="43"/>
      <c r="D37" s="13">
        <f>D38+D40+D54-D59</f>
        <v>2036789027</v>
      </c>
      <c r="E37" s="42">
        <f>E38+E40+E54-E59</f>
        <v>0</v>
      </c>
    </row>
    <row r="38" spans="1:5" ht="25.5" x14ac:dyDescent="0.25">
      <c r="A38" s="41" t="s">
        <v>311</v>
      </c>
      <c r="B38" s="40" t="s">
        <v>310</v>
      </c>
      <c r="C38" s="40"/>
      <c r="D38" s="16">
        <v>0</v>
      </c>
      <c r="E38" s="39">
        <v>0</v>
      </c>
    </row>
    <row r="39" spans="1:5" ht="25.5" x14ac:dyDescent="0.25">
      <c r="A39" s="41" t="s">
        <v>309</v>
      </c>
      <c r="B39" s="40" t="s">
        <v>308</v>
      </c>
      <c r="C39" s="40"/>
      <c r="D39" s="16">
        <v>0</v>
      </c>
      <c r="E39" s="39">
        <v>0</v>
      </c>
    </row>
    <row r="40" spans="1:5" ht="25.5" x14ac:dyDescent="0.25">
      <c r="A40" s="41" t="s">
        <v>307</v>
      </c>
      <c r="B40" s="40" t="s">
        <v>306</v>
      </c>
      <c r="C40" s="40"/>
      <c r="D40" s="16">
        <f>D41+D47+D48</f>
        <v>2036789027</v>
      </c>
      <c r="E40" s="39">
        <f>E41+E47+E48</f>
        <v>0</v>
      </c>
    </row>
    <row r="41" spans="1:5" ht="25.5" x14ac:dyDescent="0.25">
      <c r="A41" s="41" t="s">
        <v>305</v>
      </c>
      <c r="B41" s="40" t="s">
        <v>304</v>
      </c>
      <c r="C41" s="40"/>
      <c r="D41" s="16">
        <f>D42+D43+D44+D45+D46</f>
        <v>0</v>
      </c>
      <c r="E41" s="39">
        <f>E42+E43+E44+E45+E46</f>
        <v>0</v>
      </c>
    </row>
    <row r="42" spans="1:5" ht="25.5" x14ac:dyDescent="0.25">
      <c r="A42" s="51" t="s">
        <v>303</v>
      </c>
      <c r="B42" s="50" t="s">
        <v>302</v>
      </c>
      <c r="C42" s="50"/>
      <c r="D42" s="19">
        <v>0</v>
      </c>
      <c r="E42" s="49">
        <v>0</v>
      </c>
    </row>
    <row r="43" spans="1:5" ht="25.5" x14ac:dyDescent="0.25">
      <c r="A43" s="51" t="s">
        <v>301</v>
      </c>
      <c r="B43" s="50" t="s">
        <v>300</v>
      </c>
      <c r="C43" s="50"/>
      <c r="D43" s="19">
        <v>0</v>
      </c>
      <c r="E43" s="49">
        <v>0</v>
      </c>
    </row>
    <row r="44" spans="1:5" ht="38.25" x14ac:dyDescent="0.25">
      <c r="A44" s="51" t="s">
        <v>299</v>
      </c>
      <c r="B44" s="50" t="s">
        <v>298</v>
      </c>
      <c r="C44" s="50"/>
      <c r="D44" s="19">
        <v>0</v>
      </c>
      <c r="E44" s="49">
        <v>0</v>
      </c>
    </row>
    <row r="45" spans="1:5" ht="38.25" x14ac:dyDescent="0.25">
      <c r="A45" s="51" t="s">
        <v>297</v>
      </c>
      <c r="B45" s="50" t="s">
        <v>296</v>
      </c>
      <c r="C45" s="50"/>
      <c r="D45" s="19">
        <v>0</v>
      </c>
      <c r="E45" s="49">
        <v>0</v>
      </c>
    </row>
    <row r="46" spans="1:5" ht="25.5" x14ac:dyDescent="0.25">
      <c r="A46" s="51" t="s">
        <v>295</v>
      </c>
      <c r="B46" s="50" t="s">
        <v>294</v>
      </c>
      <c r="C46" s="50"/>
      <c r="D46" s="19">
        <v>0</v>
      </c>
      <c r="E46" s="49">
        <v>0</v>
      </c>
    </row>
    <row r="47" spans="1:5" ht="38.25" x14ac:dyDescent="0.25">
      <c r="A47" s="41" t="s">
        <v>293</v>
      </c>
      <c r="B47" s="40" t="s">
        <v>292</v>
      </c>
      <c r="C47" s="40"/>
      <c r="D47" s="16">
        <v>0</v>
      </c>
      <c r="E47" s="39">
        <v>0</v>
      </c>
    </row>
    <row r="48" spans="1:5" ht="25.5" x14ac:dyDescent="0.25">
      <c r="A48" s="41" t="s">
        <v>291</v>
      </c>
      <c r="B48" s="40" t="s">
        <v>290</v>
      </c>
      <c r="C48" s="40"/>
      <c r="D48" s="16">
        <f>D49+D50+D51+D52+D53</f>
        <v>2036789027</v>
      </c>
      <c r="E48" s="39">
        <f>E49+E50+E51+E52+E53</f>
        <v>0</v>
      </c>
    </row>
    <row r="49" spans="1:5" ht="25.5" x14ac:dyDescent="0.25">
      <c r="A49" s="51" t="s">
        <v>289</v>
      </c>
      <c r="B49" s="50" t="s">
        <v>288</v>
      </c>
      <c r="C49" s="50"/>
      <c r="D49" s="19">
        <v>0</v>
      </c>
      <c r="E49" s="49">
        <v>0</v>
      </c>
    </row>
    <row r="50" spans="1:5" ht="25.5" x14ac:dyDescent="0.25">
      <c r="A50" s="51" t="s">
        <v>287</v>
      </c>
      <c r="B50" s="50" t="s">
        <v>286</v>
      </c>
      <c r="C50" s="50"/>
      <c r="D50" s="19">
        <v>621772643</v>
      </c>
      <c r="E50" s="49">
        <v>0</v>
      </c>
    </row>
    <row r="51" spans="1:5" ht="38.25" x14ac:dyDescent="0.25">
      <c r="A51" s="51" t="s">
        <v>285</v>
      </c>
      <c r="B51" s="50" t="s">
        <v>284</v>
      </c>
      <c r="C51" s="50"/>
      <c r="D51" s="19">
        <v>62196362</v>
      </c>
      <c r="E51" s="49">
        <v>0</v>
      </c>
    </row>
    <row r="52" spans="1:5" ht="38.25" x14ac:dyDescent="0.25">
      <c r="A52" s="51" t="s">
        <v>283</v>
      </c>
      <c r="B52" s="50" t="s">
        <v>282</v>
      </c>
      <c r="C52" s="50"/>
      <c r="D52" s="19">
        <v>259011797</v>
      </c>
      <c r="E52" s="49">
        <v>0</v>
      </c>
    </row>
    <row r="53" spans="1:5" ht="25.5" x14ac:dyDescent="0.25">
      <c r="A53" s="51" t="s">
        <v>281</v>
      </c>
      <c r="B53" s="50" t="s">
        <v>280</v>
      </c>
      <c r="C53" s="50"/>
      <c r="D53" s="19">
        <v>1093808225</v>
      </c>
      <c r="E53" s="49">
        <v>0</v>
      </c>
    </row>
    <row r="54" spans="1:5" ht="25.5" x14ac:dyDescent="0.25">
      <c r="A54" s="41" t="s">
        <v>279</v>
      </c>
      <c r="B54" s="40" t="s">
        <v>278</v>
      </c>
      <c r="C54" s="40"/>
      <c r="D54" s="16">
        <f>D55+D56+D58</f>
        <v>0</v>
      </c>
      <c r="E54" s="39">
        <f>E55+E56+E58</f>
        <v>0</v>
      </c>
    </row>
    <row r="55" spans="1:5" ht="25.5" x14ac:dyDescent="0.25">
      <c r="A55" s="51" t="s">
        <v>277</v>
      </c>
      <c r="B55" s="50" t="s">
        <v>276</v>
      </c>
      <c r="C55" s="50"/>
      <c r="D55" s="19">
        <v>0</v>
      </c>
      <c r="E55" s="49">
        <v>0</v>
      </c>
    </row>
    <row r="56" spans="1:5" ht="25.5" x14ac:dyDescent="0.25">
      <c r="A56" s="51" t="s">
        <v>275</v>
      </c>
      <c r="B56" s="50" t="s">
        <v>274</v>
      </c>
      <c r="C56" s="50"/>
      <c r="D56" s="19">
        <f>D57</f>
        <v>0</v>
      </c>
      <c r="E56" s="49">
        <f>E57</f>
        <v>0</v>
      </c>
    </row>
    <row r="57" spans="1:5" ht="25.5" x14ac:dyDescent="0.25">
      <c r="A57" s="51" t="s">
        <v>273</v>
      </c>
      <c r="B57" s="50" t="s">
        <v>272</v>
      </c>
      <c r="C57" s="50"/>
      <c r="D57" s="19">
        <v>0</v>
      </c>
      <c r="E57" s="49">
        <v>0</v>
      </c>
    </row>
    <row r="58" spans="1:5" ht="25.5" x14ac:dyDescent="0.25">
      <c r="A58" s="51" t="s">
        <v>271</v>
      </c>
      <c r="B58" s="50" t="s">
        <v>270</v>
      </c>
      <c r="C58" s="50"/>
      <c r="D58" s="19">
        <v>0</v>
      </c>
      <c r="E58" s="49">
        <v>0</v>
      </c>
    </row>
    <row r="59" spans="1:5" ht="25.5" x14ac:dyDescent="0.25">
      <c r="A59" s="41" t="s">
        <v>269</v>
      </c>
      <c r="B59" s="40" t="s">
        <v>268</v>
      </c>
      <c r="C59" s="40"/>
      <c r="D59" s="16">
        <v>0</v>
      </c>
      <c r="E59" s="39">
        <v>0</v>
      </c>
    </row>
    <row r="60" spans="1:5" ht="25.5" x14ac:dyDescent="0.25">
      <c r="A60" s="44" t="s">
        <v>267</v>
      </c>
      <c r="B60" s="43" t="s">
        <v>266</v>
      </c>
      <c r="C60" s="43"/>
      <c r="D60" s="13">
        <f>D17+D25+D37</f>
        <v>152461835107</v>
      </c>
      <c r="E60" s="42">
        <f>E17+E25+E37</f>
        <v>0</v>
      </c>
    </row>
    <row r="61" spans="1:5" ht="25.5" x14ac:dyDescent="0.25">
      <c r="A61" s="44" t="s">
        <v>265</v>
      </c>
      <c r="B61" s="43" t="s">
        <v>264</v>
      </c>
      <c r="C61" s="43"/>
      <c r="D61" s="13">
        <v>0</v>
      </c>
      <c r="E61" s="42">
        <v>0</v>
      </c>
    </row>
    <row r="62" spans="1:5" ht="25.5" x14ac:dyDescent="0.25">
      <c r="A62" s="41" t="s">
        <v>263</v>
      </c>
      <c r="B62" s="40" t="s">
        <v>262</v>
      </c>
      <c r="C62" s="40"/>
      <c r="D62" s="16">
        <f>D63+D64</f>
        <v>0</v>
      </c>
      <c r="E62" s="39">
        <f>E63+E64</f>
        <v>0</v>
      </c>
    </row>
    <row r="63" spans="1:5" ht="25.5" x14ac:dyDescent="0.25">
      <c r="A63" s="51" t="s">
        <v>261</v>
      </c>
      <c r="B63" s="50" t="s">
        <v>260</v>
      </c>
      <c r="C63" s="50"/>
      <c r="D63" s="19">
        <v>0</v>
      </c>
      <c r="E63" s="49">
        <v>0</v>
      </c>
    </row>
    <row r="64" spans="1:5" ht="25.5" x14ac:dyDescent="0.25">
      <c r="A64" s="51" t="s">
        <v>259</v>
      </c>
      <c r="B64" s="50" t="s">
        <v>258</v>
      </c>
      <c r="C64" s="50"/>
      <c r="D64" s="19">
        <v>0</v>
      </c>
      <c r="E64" s="49">
        <v>0</v>
      </c>
    </row>
    <row r="65" spans="1:5" ht="25.5" x14ac:dyDescent="0.25">
      <c r="A65" s="41" t="s">
        <v>257</v>
      </c>
      <c r="B65" s="40" t="s">
        <v>256</v>
      </c>
      <c r="C65" s="40"/>
      <c r="D65" s="16">
        <v>0</v>
      </c>
      <c r="E65" s="39">
        <v>0</v>
      </c>
    </row>
    <row r="66" spans="1:5" ht="51" x14ac:dyDescent="0.25">
      <c r="A66" s="41" t="s">
        <v>255</v>
      </c>
      <c r="B66" s="40" t="s">
        <v>254</v>
      </c>
      <c r="C66" s="40"/>
      <c r="D66" s="16">
        <f>D67+D68</f>
        <v>0</v>
      </c>
      <c r="E66" s="39">
        <f>E67+E68</f>
        <v>0</v>
      </c>
    </row>
    <row r="67" spans="1:5" ht="25.5" x14ac:dyDescent="0.25">
      <c r="A67" s="51" t="s">
        <v>253</v>
      </c>
      <c r="B67" s="50" t="s">
        <v>252</v>
      </c>
      <c r="C67" s="50"/>
      <c r="D67" s="19">
        <v>0</v>
      </c>
      <c r="E67" s="49">
        <v>0</v>
      </c>
    </row>
    <row r="68" spans="1:5" ht="38.25" x14ac:dyDescent="0.25">
      <c r="A68" s="51" t="s">
        <v>251</v>
      </c>
      <c r="B68" s="50" t="s">
        <v>250</v>
      </c>
      <c r="C68" s="50"/>
      <c r="D68" s="19">
        <v>0</v>
      </c>
      <c r="E68" s="49">
        <v>0</v>
      </c>
    </row>
    <row r="69" spans="1:5" ht="25.5" x14ac:dyDescent="0.25">
      <c r="A69" s="41" t="s">
        <v>249</v>
      </c>
      <c r="B69" s="40" t="s">
        <v>248</v>
      </c>
      <c r="C69" s="40"/>
      <c r="D69" s="16">
        <v>900000</v>
      </c>
      <c r="E69" s="39">
        <v>0</v>
      </c>
    </row>
    <row r="70" spans="1:5" ht="25.5" x14ac:dyDescent="0.25">
      <c r="A70" s="41" t="s">
        <v>247</v>
      </c>
      <c r="B70" s="40" t="s">
        <v>246</v>
      </c>
      <c r="C70" s="40"/>
      <c r="D70" s="16">
        <v>0</v>
      </c>
      <c r="E70" s="39">
        <v>0</v>
      </c>
    </row>
    <row r="71" spans="1:5" ht="25.5" x14ac:dyDescent="0.25">
      <c r="A71" s="41" t="s">
        <v>245</v>
      </c>
      <c r="B71" s="40" t="s">
        <v>244</v>
      </c>
      <c r="C71" s="40"/>
      <c r="D71" s="16">
        <f>D72+D75+D76+D77+D78</f>
        <v>84300000</v>
      </c>
      <c r="E71" s="39">
        <f>E72+E75+E76+E77+E78</f>
        <v>0</v>
      </c>
    </row>
    <row r="72" spans="1:5" ht="25.5" x14ac:dyDescent="0.25">
      <c r="A72" s="51" t="s">
        <v>243</v>
      </c>
      <c r="B72" s="50" t="s">
        <v>242</v>
      </c>
      <c r="C72" s="50"/>
      <c r="D72" s="19">
        <f>D73+D74</f>
        <v>0</v>
      </c>
      <c r="E72" s="49">
        <f>E73+E74</f>
        <v>0</v>
      </c>
    </row>
    <row r="73" spans="1:5" ht="25.5" x14ac:dyDescent="0.25">
      <c r="A73" s="51" t="s">
        <v>241</v>
      </c>
      <c r="B73" s="50" t="s">
        <v>240</v>
      </c>
      <c r="C73" s="50"/>
      <c r="D73" s="19">
        <v>0</v>
      </c>
      <c r="E73" s="49">
        <v>0</v>
      </c>
    </row>
    <row r="74" spans="1:5" ht="25.5" x14ac:dyDescent="0.25">
      <c r="A74" s="51" t="s">
        <v>239</v>
      </c>
      <c r="B74" s="50" t="s">
        <v>238</v>
      </c>
      <c r="C74" s="50"/>
      <c r="D74" s="19">
        <v>0</v>
      </c>
      <c r="E74" s="49">
        <v>0</v>
      </c>
    </row>
    <row r="75" spans="1:5" ht="25.5" x14ac:dyDescent="0.25">
      <c r="A75" s="51" t="s">
        <v>237</v>
      </c>
      <c r="B75" s="50" t="s">
        <v>236</v>
      </c>
      <c r="C75" s="50"/>
      <c r="D75" s="19">
        <v>60000000</v>
      </c>
      <c r="E75" s="49">
        <v>0</v>
      </c>
    </row>
    <row r="76" spans="1:5" ht="25.5" x14ac:dyDescent="0.25">
      <c r="A76" s="51" t="s">
        <v>235</v>
      </c>
      <c r="B76" s="50" t="s">
        <v>234</v>
      </c>
      <c r="C76" s="50"/>
      <c r="D76" s="19">
        <v>0</v>
      </c>
      <c r="E76" s="49">
        <v>0</v>
      </c>
    </row>
    <row r="77" spans="1:5" ht="25.5" x14ac:dyDescent="0.25">
      <c r="A77" s="51" t="s">
        <v>233</v>
      </c>
      <c r="B77" s="50" t="s">
        <v>232</v>
      </c>
      <c r="C77" s="50"/>
      <c r="D77" s="19">
        <v>0</v>
      </c>
      <c r="E77" s="49">
        <v>0</v>
      </c>
    </row>
    <row r="78" spans="1:5" ht="38.25" x14ac:dyDescent="0.25">
      <c r="A78" s="51" t="s">
        <v>231</v>
      </c>
      <c r="B78" s="50" t="s">
        <v>230</v>
      </c>
      <c r="C78" s="50"/>
      <c r="D78" s="19">
        <v>24300000</v>
      </c>
      <c r="E78" s="49">
        <v>0</v>
      </c>
    </row>
    <row r="79" spans="1:5" ht="25.5" x14ac:dyDescent="0.25">
      <c r="A79" s="41" t="s">
        <v>229</v>
      </c>
      <c r="B79" s="40" t="s">
        <v>228</v>
      </c>
      <c r="C79" s="40"/>
      <c r="D79" s="16">
        <f>D80+D81</f>
        <v>187</v>
      </c>
      <c r="E79" s="39">
        <f>E80+E81</f>
        <v>0</v>
      </c>
    </row>
    <row r="80" spans="1:5" ht="25.5" x14ac:dyDescent="0.25">
      <c r="A80" s="51" t="s">
        <v>227</v>
      </c>
      <c r="B80" s="50" t="s">
        <v>226</v>
      </c>
      <c r="C80" s="50"/>
      <c r="D80" s="19">
        <v>187</v>
      </c>
      <c r="E80" s="49">
        <v>0</v>
      </c>
    </row>
    <row r="81" spans="1:5" ht="25.5" x14ac:dyDescent="0.25">
      <c r="A81" s="51" t="s">
        <v>225</v>
      </c>
      <c r="B81" s="50" t="s">
        <v>224</v>
      </c>
      <c r="C81" s="50"/>
      <c r="D81" s="19">
        <v>0</v>
      </c>
      <c r="E81" s="49">
        <v>0</v>
      </c>
    </row>
    <row r="82" spans="1:5" ht="25.5" x14ac:dyDescent="0.25">
      <c r="A82" s="41" t="s">
        <v>223</v>
      </c>
      <c r="B82" s="40" t="s">
        <v>222</v>
      </c>
      <c r="C82" s="40"/>
      <c r="D82" s="16">
        <v>0</v>
      </c>
      <c r="E82" s="39">
        <v>0</v>
      </c>
    </row>
    <row r="83" spans="1:5" ht="25.5" x14ac:dyDescent="0.25">
      <c r="A83" s="41" t="s">
        <v>221</v>
      </c>
      <c r="B83" s="40" t="s">
        <v>220</v>
      </c>
      <c r="C83" s="40"/>
      <c r="D83" s="16">
        <f>D84+D85+D89+D90+D91</f>
        <v>181204729</v>
      </c>
      <c r="E83" s="39">
        <f>E84+E85+E89+E90+E91</f>
        <v>0</v>
      </c>
    </row>
    <row r="84" spans="1:5" ht="25.5" x14ac:dyDescent="0.25">
      <c r="A84" s="51" t="s">
        <v>219</v>
      </c>
      <c r="B84" s="50" t="s">
        <v>218</v>
      </c>
      <c r="C84" s="50"/>
      <c r="D84" s="19">
        <v>128804729</v>
      </c>
      <c r="E84" s="49">
        <v>0</v>
      </c>
    </row>
    <row r="85" spans="1:5" ht="25.5" x14ac:dyDescent="0.25">
      <c r="A85" s="51" t="s">
        <v>217</v>
      </c>
      <c r="B85" s="50" t="s">
        <v>216</v>
      </c>
      <c r="C85" s="50"/>
      <c r="D85" s="19">
        <f>D86+D87+D88</f>
        <v>15000000</v>
      </c>
      <c r="E85" s="49">
        <f>E86+E87+E88</f>
        <v>0</v>
      </c>
    </row>
    <row r="86" spans="1:5" ht="25.5" x14ac:dyDescent="0.25">
      <c r="A86" s="51" t="s">
        <v>215</v>
      </c>
      <c r="B86" s="50" t="s">
        <v>214</v>
      </c>
      <c r="C86" s="50"/>
      <c r="D86" s="19">
        <v>15000000</v>
      </c>
      <c r="E86" s="49">
        <v>0</v>
      </c>
    </row>
    <row r="87" spans="1:5" ht="25.5" x14ac:dyDescent="0.25">
      <c r="A87" s="51" t="s">
        <v>213</v>
      </c>
      <c r="B87" s="50" t="s">
        <v>212</v>
      </c>
      <c r="C87" s="50"/>
      <c r="D87" s="19">
        <v>0</v>
      </c>
      <c r="E87" s="49">
        <v>0</v>
      </c>
    </row>
    <row r="88" spans="1:5" ht="25.5" x14ac:dyDescent="0.25">
      <c r="A88" s="51" t="s">
        <v>211</v>
      </c>
      <c r="B88" s="50" t="s">
        <v>210</v>
      </c>
      <c r="C88" s="50"/>
      <c r="D88" s="19">
        <v>0</v>
      </c>
      <c r="E88" s="49">
        <v>0</v>
      </c>
    </row>
    <row r="89" spans="1:5" ht="25.5" x14ac:dyDescent="0.25">
      <c r="A89" s="51" t="s">
        <v>209</v>
      </c>
      <c r="B89" s="50" t="s">
        <v>208</v>
      </c>
      <c r="C89" s="50"/>
      <c r="D89" s="19">
        <v>16500000</v>
      </c>
      <c r="E89" s="49">
        <v>0</v>
      </c>
    </row>
    <row r="90" spans="1:5" ht="25.5" x14ac:dyDescent="0.25">
      <c r="A90" s="51" t="s">
        <v>207</v>
      </c>
      <c r="B90" s="50" t="s">
        <v>206</v>
      </c>
      <c r="C90" s="50"/>
      <c r="D90" s="19">
        <v>7700000</v>
      </c>
      <c r="E90" s="49">
        <v>0</v>
      </c>
    </row>
    <row r="91" spans="1:5" ht="25.5" x14ac:dyDescent="0.25">
      <c r="A91" s="51" t="s">
        <v>205</v>
      </c>
      <c r="B91" s="50" t="s">
        <v>204</v>
      </c>
      <c r="C91" s="50"/>
      <c r="D91" s="19">
        <v>13200000</v>
      </c>
      <c r="E91" s="49">
        <v>0</v>
      </c>
    </row>
    <row r="92" spans="1:5" ht="25.5" x14ac:dyDescent="0.25">
      <c r="A92" s="41" t="s">
        <v>203</v>
      </c>
      <c r="B92" s="40" t="s">
        <v>202</v>
      </c>
      <c r="C92" s="40"/>
      <c r="D92" s="16">
        <f>D93+D94+D95+D96+D97+D98</f>
        <v>5000000</v>
      </c>
      <c r="E92" s="39">
        <f>E93+E94+E95+E96+E97+E98</f>
        <v>0</v>
      </c>
    </row>
    <row r="93" spans="1:5" ht="25.5" x14ac:dyDescent="0.25">
      <c r="A93" s="51" t="s">
        <v>201</v>
      </c>
      <c r="B93" s="50" t="s">
        <v>200</v>
      </c>
      <c r="C93" s="50"/>
      <c r="D93" s="19">
        <v>0</v>
      </c>
      <c r="E93" s="49">
        <v>0</v>
      </c>
    </row>
    <row r="94" spans="1:5" ht="38.25" x14ac:dyDescent="0.25">
      <c r="A94" s="51" t="s">
        <v>199</v>
      </c>
      <c r="B94" s="50" t="s">
        <v>198</v>
      </c>
      <c r="C94" s="50"/>
      <c r="D94" s="19">
        <v>0</v>
      </c>
      <c r="E94" s="49">
        <v>0</v>
      </c>
    </row>
    <row r="95" spans="1:5" ht="25.5" x14ac:dyDescent="0.25">
      <c r="A95" s="51" t="s">
        <v>197</v>
      </c>
      <c r="B95" s="50" t="s">
        <v>196</v>
      </c>
      <c r="C95" s="50"/>
      <c r="D95" s="19">
        <v>5000000</v>
      </c>
      <c r="E95" s="49">
        <v>0</v>
      </c>
    </row>
    <row r="96" spans="1:5" ht="25.5" x14ac:dyDescent="0.25">
      <c r="A96" s="51" t="s">
        <v>195</v>
      </c>
      <c r="B96" s="50" t="s">
        <v>194</v>
      </c>
      <c r="C96" s="50"/>
      <c r="D96" s="19">
        <v>0</v>
      </c>
      <c r="E96" s="49">
        <v>0</v>
      </c>
    </row>
    <row r="97" spans="1:5" ht="25.5" x14ac:dyDescent="0.25">
      <c r="A97" s="51" t="s">
        <v>193</v>
      </c>
      <c r="B97" s="50" t="s">
        <v>192</v>
      </c>
      <c r="C97" s="50"/>
      <c r="D97" s="19">
        <v>0</v>
      </c>
      <c r="E97" s="49">
        <v>0</v>
      </c>
    </row>
    <row r="98" spans="1:5" ht="25.5" x14ac:dyDescent="0.25">
      <c r="A98" s="51" t="s">
        <v>191</v>
      </c>
      <c r="B98" s="50" t="s">
        <v>190</v>
      </c>
      <c r="C98" s="50"/>
      <c r="D98" s="19">
        <v>0</v>
      </c>
      <c r="E98" s="49">
        <v>0</v>
      </c>
    </row>
    <row r="99" spans="1:5" ht="25.5" x14ac:dyDescent="0.25">
      <c r="A99" s="44" t="s">
        <v>189</v>
      </c>
      <c r="B99" s="43" t="s">
        <v>188</v>
      </c>
      <c r="C99" s="43"/>
      <c r="D99" s="13">
        <f>D62+D65+D66+D69+D70+D71+D79+D82+D83+D92</f>
        <v>271404916</v>
      </c>
      <c r="E99" s="42">
        <f>E62+E65+E66+E69+E70+E71+E79+E82+E83+E92</f>
        <v>0</v>
      </c>
    </row>
    <row r="100" spans="1:5" ht="38.25" x14ac:dyDescent="0.25">
      <c r="A100" s="44" t="s">
        <v>187</v>
      </c>
      <c r="B100" s="43" t="s">
        <v>186</v>
      </c>
      <c r="C100" s="43"/>
      <c r="D100" s="13">
        <f>D60-D99</f>
        <v>152190430191</v>
      </c>
      <c r="E100" s="42">
        <f>E60-E99</f>
        <v>0</v>
      </c>
    </row>
    <row r="101" spans="1:5" ht="25.5" x14ac:dyDescent="0.25">
      <c r="A101" s="41" t="s">
        <v>185</v>
      </c>
      <c r="B101" s="40" t="s">
        <v>184</v>
      </c>
      <c r="C101" s="40"/>
      <c r="D101" s="16">
        <f>D102+D103</f>
        <v>150569439800</v>
      </c>
      <c r="E101" s="39">
        <f>E102+E103</f>
        <v>0</v>
      </c>
    </row>
    <row r="102" spans="1:5" ht="25.5" x14ac:dyDescent="0.25">
      <c r="A102" s="41" t="s">
        <v>183</v>
      </c>
      <c r="B102" s="40" t="s">
        <v>182</v>
      </c>
      <c r="C102" s="40"/>
      <c r="D102" s="16">
        <v>150576039800</v>
      </c>
      <c r="E102" s="39">
        <v>0</v>
      </c>
    </row>
    <row r="103" spans="1:5" ht="25.5" x14ac:dyDescent="0.25">
      <c r="A103" s="41" t="s">
        <v>181</v>
      </c>
      <c r="B103" s="40" t="s">
        <v>180</v>
      </c>
      <c r="C103" s="40"/>
      <c r="D103" s="16">
        <v>-6600000</v>
      </c>
      <c r="E103" s="39">
        <v>0</v>
      </c>
    </row>
    <row r="104" spans="1:5" ht="25.5" x14ac:dyDescent="0.25">
      <c r="A104" s="41" t="s">
        <v>179</v>
      </c>
      <c r="B104" s="40" t="s">
        <v>178</v>
      </c>
      <c r="C104" s="40"/>
      <c r="D104" s="16">
        <v>-38149406</v>
      </c>
      <c r="E104" s="39">
        <v>0</v>
      </c>
    </row>
    <row r="105" spans="1:5" ht="25.5" x14ac:dyDescent="0.25">
      <c r="A105" s="41" t="s">
        <v>177</v>
      </c>
      <c r="B105" s="40" t="s">
        <v>176</v>
      </c>
      <c r="C105" s="40"/>
      <c r="D105" s="16">
        <f>D106+D107</f>
        <v>1659139797</v>
      </c>
      <c r="E105" s="39">
        <f>E106+E107</f>
        <v>0</v>
      </c>
    </row>
    <row r="106" spans="1:5" ht="25.5" x14ac:dyDescent="0.25">
      <c r="A106" s="51" t="s">
        <v>175</v>
      </c>
      <c r="B106" s="50" t="s">
        <v>174</v>
      </c>
      <c r="C106" s="50"/>
      <c r="D106" s="19">
        <v>0</v>
      </c>
      <c r="E106" s="49">
        <v>0</v>
      </c>
    </row>
    <row r="107" spans="1:5" ht="25.5" x14ac:dyDescent="0.25">
      <c r="A107" s="51" t="s">
        <v>173</v>
      </c>
      <c r="B107" s="50" t="s">
        <v>172</v>
      </c>
      <c r="C107" s="50"/>
      <c r="D107" s="19">
        <v>1659139797</v>
      </c>
      <c r="E107" s="49">
        <v>0</v>
      </c>
    </row>
    <row r="108" spans="1:5" ht="38.25" x14ac:dyDescent="0.25">
      <c r="A108" s="48" t="s">
        <v>171</v>
      </c>
      <c r="B108" s="47" t="s">
        <v>170</v>
      </c>
      <c r="C108" s="47"/>
      <c r="D108" s="46">
        <v>10107.65</v>
      </c>
      <c r="E108" s="45">
        <v>0</v>
      </c>
    </row>
    <row r="109" spans="1:5" ht="25.5" x14ac:dyDescent="0.25">
      <c r="A109" s="44" t="s">
        <v>169</v>
      </c>
      <c r="B109" s="43" t="s">
        <v>168</v>
      </c>
      <c r="C109" s="43"/>
      <c r="D109" s="13">
        <f>D110+D111</f>
        <v>0</v>
      </c>
      <c r="E109" s="42">
        <f>E110+E111</f>
        <v>0</v>
      </c>
    </row>
    <row r="110" spans="1:5" ht="25.5" x14ac:dyDescent="0.25">
      <c r="A110" s="41" t="s">
        <v>167</v>
      </c>
      <c r="B110" s="40" t="s">
        <v>166</v>
      </c>
      <c r="C110" s="40"/>
      <c r="D110" s="16">
        <v>0</v>
      </c>
      <c r="E110" s="39">
        <v>0</v>
      </c>
    </row>
    <row r="111" spans="1:5" ht="38.25" x14ac:dyDescent="0.25">
      <c r="A111" s="41" t="s">
        <v>165</v>
      </c>
      <c r="B111" s="40" t="s">
        <v>164</v>
      </c>
      <c r="C111" s="40"/>
      <c r="D111" s="16">
        <v>0</v>
      </c>
      <c r="E111" s="39">
        <v>0</v>
      </c>
    </row>
    <row r="112" spans="1:5" ht="25.5" x14ac:dyDescent="0.25">
      <c r="A112" s="44" t="s">
        <v>163</v>
      </c>
      <c r="B112" s="43" t="s">
        <v>162</v>
      </c>
      <c r="C112" s="43"/>
      <c r="D112" s="13">
        <v>0</v>
      </c>
      <c r="E112" s="42">
        <v>0</v>
      </c>
    </row>
    <row r="113" spans="1:5" ht="25.5" x14ac:dyDescent="0.25">
      <c r="A113" s="41" t="s">
        <v>161</v>
      </c>
      <c r="B113" s="40" t="s">
        <v>160</v>
      </c>
      <c r="C113" s="40"/>
      <c r="D113" s="16">
        <v>0</v>
      </c>
      <c r="E113" s="39">
        <v>0</v>
      </c>
    </row>
    <row r="114" spans="1:5" ht="25.5" x14ac:dyDescent="0.25">
      <c r="A114" s="41" t="s">
        <v>159</v>
      </c>
      <c r="B114" s="40" t="s">
        <v>158</v>
      </c>
      <c r="C114" s="40"/>
      <c r="D114" s="16">
        <v>0</v>
      </c>
      <c r="E114" s="39">
        <v>0</v>
      </c>
    </row>
    <row r="115" spans="1:5" ht="25.5" x14ac:dyDescent="0.25">
      <c r="A115" s="41" t="s">
        <v>157</v>
      </c>
      <c r="B115" s="40" t="s">
        <v>156</v>
      </c>
      <c r="C115" s="40"/>
      <c r="D115" s="16">
        <v>0</v>
      </c>
      <c r="E115" s="39">
        <v>0</v>
      </c>
    </row>
    <row r="116" spans="1:5" ht="25.5" x14ac:dyDescent="0.25">
      <c r="A116" s="38" t="s">
        <v>155</v>
      </c>
      <c r="B116" s="37" t="s">
        <v>154</v>
      </c>
      <c r="C116" s="37"/>
      <c r="D116" s="36">
        <v>15056943.98</v>
      </c>
      <c r="E116" s="35">
        <v>0</v>
      </c>
    </row>
    <row r="117" spans="1:5" ht="26.25" customHeight="1" x14ac:dyDescent="0.25">
      <c r="A117" s="2"/>
    </row>
    <row r="118" spans="1:5" ht="10.5" customHeight="1" x14ac:dyDescent="0.25">
      <c r="A118" s="2"/>
      <c r="B118" s="2"/>
      <c r="C118" s="2"/>
      <c r="D118" s="2"/>
    </row>
    <row r="119" spans="1:5" ht="15" customHeight="1" x14ac:dyDescent="0.2">
      <c r="A119" s="30"/>
      <c r="B119" s="34"/>
      <c r="C119" s="31"/>
    </row>
    <row r="120" spans="1:5" ht="15" customHeight="1" x14ac:dyDescent="0.2">
      <c r="A120" s="3"/>
      <c r="B120" s="32"/>
      <c r="C120" s="33"/>
    </row>
    <row r="121" spans="1:5" ht="15.75" customHeight="1" x14ac:dyDescent="0.25">
      <c r="A121" s="2"/>
      <c r="B121" s="2"/>
      <c r="C121" s="2"/>
      <c r="D121" s="2"/>
    </row>
  </sheetData>
  <printOptions horizontalCentered="1"/>
  <pageMargins left="0" right="0" top="0.5899999737739563" bottom="0.5899999737739563" header="0.5" footer="0.5"/>
  <pageSetup paperSize="9" scale="99" orientation="portrait" r:id="rId1"/>
  <colBreaks count="1" manualBreakCount="1">
    <brk id="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sheetPr>
  <dimension ref="A1:F30"/>
  <sheetViews>
    <sheetView showGridLines="0" showZeros="0" showOutlineSymbols="0" view="pageBreakPreview" topLeftCell="A10" zoomScaleNormal="100" zoomScaleSheetLayoutView="100" workbookViewId="0">
      <selection activeCell="A16" sqref="A16"/>
    </sheetView>
  </sheetViews>
  <sheetFormatPr defaultRowHeight="15" x14ac:dyDescent="0.25"/>
  <cols>
    <col min="1" max="1" width="10.7109375" customWidth="1"/>
    <col min="2" max="2" width="48.5703125" customWidth="1"/>
    <col min="3" max="3" width="7.85546875" customWidth="1"/>
    <col min="4" max="5" width="17.140625" customWidth="1"/>
  </cols>
  <sheetData>
    <row r="1" spans="1:6" ht="56.25" customHeight="1" x14ac:dyDescent="0.25">
      <c r="A1" s="2"/>
      <c r="B1" s="80"/>
    </row>
    <row r="2" spans="1:6" ht="22.5" customHeight="1" x14ac:dyDescent="0.25">
      <c r="A2" s="79"/>
    </row>
    <row r="3" spans="1:6" ht="4.5" customHeight="1" x14ac:dyDescent="0.25">
      <c r="A3" s="2"/>
      <c r="B3" s="2"/>
      <c r="C3" s="2"/>
      <c r="D3" s="2"/>
      <c r="E3" s="2"/>
      <c r="F3" s="2"/>
    </row>
    <row r="4" spans="1:6" ht="36.75" customHeight="1" x14ac:dyDescent="0.25">
      <c r="A4" s="78"/>
    </row>
    <row r="5" spans="1:6" ht="18.75" customHeight="1" x14ac:dyDescent="0.25">
      <c r="A5" s="77"/>
    </row>
    <row r="6" spans="1:6" ht="15.75" customHeight="1" x14ac:dyDescent="0.25">
      <c r="A6" s="76"/>
      <c r="B6" s="76"/>
    </row>
    <row r="7" spans="1:6" ht="15.75" customHeight="1" x14ac:dyDescent="0.25">
      <c r="A7" s="2"/>
      <c r="B7" s="2"/>
    </row>
    <row r="8" spans="1:6" ht="15.75" customHeight="1" x14ac:dyDescent="0.25">
      <c r="A8" s="76"/>
      <c r="B8" s="76"/>
    </row>
    <row r="9" spans="1:6" ht="15.75" customHeight="1" x14ac:dyDescent="0.25">
      <c r="A9" s="2"/>
      <c r="B9" s="2"/>
    </row>
    <row r="10" spans="1:6" ht="15.75" customHeight="1" x14ac:dyDescent="0.25">
      <c r="A10" s="76"/>
      <c r="B10" s="76"/>
    </row>
    <row r="11" spans="1:6" ht="15.75" customHeight="1" x14ac:dyDescent="0.25">
      <c r="A11" s="2"/>
      <c r="B11" s="2"/>
    </row>
    <row r="12" spans="1:6" ht="15.75" customHeight="1" x14ac:dyDescent="0.25">
      <c r="A12" s="76"/>
      <c r="B12" s="76"/>
    </row>
    <row r="13" spans="1:6" ht="15.75" customHeight="1" x14ac:dyDescent="0.25">
      <c r="A13" s="2"/>
      <c r="B13" s="2"/>
    </row>
    <row r="14" spans="1:6" ht="15.75" customHeight="1" x14ac:dyDescent="0.25">
      <c r="A14" s="2"/>
      <c r="B14" s="2"/>
      <c r="C14" s="2"/>
      <c r="D14" s="2"/>
      <c r="E14" s="75"/>
    </row>
    <row r="15" spans="1:6" ht="3.75" customHeight="1" x14ac:dyDescent="0.25">
      <c r="A15" s="9"/>
      <c r="B15" s="9"/>
      <c r="C15" s="9"/>
      <c r="D15" s="9"/>
      <c r="E15" s="9"/>
      <c r="F15" s="2"/>
    </row>
    <row r="16" spans="1:6" ht="41.25" customHeight="1" x14ac:dyDescent="0.25">
      <c r="A16" s="74" t="s">
        <v>387</v>
      </c>
      <c r="B16" s="73" t="s">
        <v>386</v>
      </c>
      <c r="C16" s="73" t="s">
        <v>385</v>
      </c>
      <c r="D16" s="73" t="s">
        <v>23</v>
      </c>
      <c r="E16" s="72" t="s">
        <v>384</v>
      </c>
    </row>
    <row r="17" spans="1:6" ht="26.25" customHeight="1" x14ac:dyDescent="0.25">
      <c r="A17" s="69" t="s">
        <v>354</v>
      </c>
      <c r="B17" s="68" t="s">
        <v>1112</v>
      </c>
      <c r="C17" s="43" t="s">
        <v>383</v>
      </c>
      <c r="D17" s="13">
        <v>125661888700</v>
      </c>
      <c r="E17" s="42">
        <v>0</v>
      </c>
    </row>
    <row r="18" spans="1:6" ht="48.75" customHeight="1" x14ac:dyDescent="0.25">
      <c r="A18" s="69" t="s">
        <v>264</v>
      </c>
      <c r="B18" s="68" t="s">
        <v>382</v>
      </c>
      <c r="C18" s="43" t="s">
        <v>381</v>
      </c>
      <c r="D18" s="13">
        <v>1659139797</v>
      </c>
      <c r="E18" s="42">
        <v>0</v>
      </c>
    </row>
    <row r="19" spans="1:6" ht="48.75" customHeight="1" x14ac:dyDescent="0.25">
      <c r="A19" s="71" t="s">
        <v>380</v>
      </c>
      <c r="B19" s="70" t="s">
        <v>379</v>
      </c>
      <c r="C19" s="40" t="s">
        <v>378</v>
      </c>
      <c r="D19" s="16">
        <v>1659139797</v>
      </c>
      <c r="E19" s="39">
        <v>0</v>
      </c>
    </row>
    <row r="20" spans="1:6" ht="48.75" customHeight="1" x14ac:dyDescent="0.25">
      <c r="A20" s="71" t="s">
        <v>377</v>
      </c>
      <c r="B20" s="70" t="s">
        <v>376</v>
      </c>
      <c r="C20" s="40" t="s">
        <v>375</v>
      </c>
      <c r="D20" s="16">
        <v>0</v>
      </c>
      <c r="E20" s="39">
        <v>0</v>
      </c>
    </row>
    <row r="21" spans="1:6" ht="48.75" customHeight="1" x14ac:dyDescent="0.25">
      <c r="A21" s="69" t="s">
        <v>374</v>
      </c>
      <c r="B21" s="68" t="s">
        <v>373</v>
      </c>
      <c r="C21" s="43" t="s">
        <v>372</v>
      </c>
      <c r="D21" s="13">
        <v>24869401694</v>
      </c>
      <c r="E21" s="42">
        <v>0</v>
      </c>
    </row>
    <row r="22" spans="1:6" ht="26.25" customHeight="1" x14ac:dyDescent="0.25">
      <c r="A22" s="71" t="s">
        <v>371</v>
      </c>
      <c r="B22" s="70" t="s">
        <v>370</v>
      </c>
      <c r="C22" s="40" t="s">
        <v>369</v>
      </c>
      <c r="D22" s="16">
        <v>24875999975</v>
      </c>
      <c r="E22" s="39">
        <v>0</v>
      </c>
    </row>
    <row r="23" spans="1:6" ht="26.25" customHeight="1" x14ac:dyDescent="0.25">
      <c r="A23" s="71" t="s">
        <v>368</v>
      </c>
      <c r="B23" s="70" t="s">
        <v>367</v>
      </c>
      <c r="C23" s="40" t="s">
        <v>366</v>
      </c>
      <c r="D23" s="16">
        <v>-6598281</v>
      </c>
      <c r="E23" s="39">
        <v>0</v>
      </c>
    </row>
    <row r="24" spans="1:6" ht="37.5" customHeight="1" x14ac:dyDescent="0.25">
      <c r="A24" s="69" t="s">
        <v>365</v>
      </c>
      <c r="B24" s="68" t="s">
        <v>364</v>
      </c>
      <c r="C24" s="43" t="s">
        <v>363</v>
      </c>
      <c r="D24" s="13">
        <v>152190430191</v>
      </c>
      <c r="E24" s="42">
        <v>0</v>
      </c>
    </row>
    <row r="25" spans="1:6" ht="26.25" customHeight="1" x14ac:dyDescent="0.25">
      <c r="A25" s="67" t="s">
        <v>362</v>
      </c>
      <c r="B25" s="66" t="s">
        <v>361</v>
      </c>
      <c r="C25" s="65" t="s">
        <v>360</v>
      </c>
      <c r="D25" s="64">
        <v>10107.65</v>
      </c>
      <c r="E25" s="63">
        <v>0</v>
      </c>
    </row>
    <row r="26" spans="1:6" ht="26.25" customHeight="1" x14ac:dyDescent="0.25">
      <c r="A26" s="2"/>
    </row>
    <row r="27" spans="1:6" ht="6" customHeight="1" x14ac:dyDescent="0.25">
      <c r="A27" s="2"/>
      <c r="B27" s="2"/>
      <c r="C27" s="2"/>
      <c r="D27" s="2"/>
      <c r="E27" s="2"/>
      <c r="F27" s="2"/>
    </row>
    <row r="28" spans="1:6" ht="15.75" customHeight="1" x14ac:dyDescent="0.25">
      <c r="A28" s="62"/>
      <c r="B28" s="61"/>
      <c r="C28" s="61"/>
    </row>
    <row r="29" spans="1:6" ht="15.75" customHeight="1" x14ac:dyDescent="0.25">
      <c r="A29" s="60"/>
      <c r="B29" s="59"/>
      <c r="C29" s="59"/>
    </row>
    <row r="30" spans="1:6" ht="15" customHeight="1" x14ac:dyDescent="0.25">
      <c r="A30" s="2"/>
      <c r="B30" s="2"/>
      <c r="C30" s="2"/>
      <c r="D30" s="2"/>
      <c r="E30" s="2"/>
      <c r="F30" s="2"/>
    </row>
  </sheetData>
  <printOptions horizontalCentered="1"/>
  <pageMargins left="0" right="0" top="0.5899999737739563" bottom="0.5899999737739563" header="0.5" footer="0.5"/>
  <pageSetup paperSize="9" scale="99" orientation="portrait" r:id="rId1"/>
  <colBreaks count="1" manualBreakCount="1">
    <brk id="5"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sheetPr>
  <dimension ref="A1:H60"/>
  <sheetViews>
    <sheetView showGridLines="0" showZeros="0" showOutlineSymbols="0" view="pageBreakPreview" zoomScaleNormal="100" zoomScaleSheetLayoutView="100" workbookViewId="0"/>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2"/>
      <c r="B1" s="98"/>
    </row>
    <row r="2" spans="1:8" ht="22.5" customHeight="1" x14ac:dyDescent="0.25">
      <c r="A2" s="79"/>
    </row>
    <row r="3" spans="1:8" ht="11.25" customHeight="1" x14ac:dyDescent="0.25">
      <c r="A3" s="2"/>
      <c r="B3" s="2"/>
      <c r="C3" s="2"/>
      <c r="D3" s="2"/>
      <c r="E3" s="2"/>
      <c r="F3" s="2"/>
      <c r="G3" s="2"/>
      <c r="H3" s="2"/>
    </row>
    <row r="4" spans="1:8" ht="36.75" customHeight="1" x14ac:dyDescent="0.25">
      <c r="A4" s="97"/>
    </row>
    <row r="5" spans="1:8" ht="18.75" customHeight="1" x14ac:dyDescent="0.25">
      <c r="A5" s="77"/>
    </row>
    <row r="6" spans="1:8" ht="15" customHeight="1" x14ac:dyDescent="0.25">
      <c r="A6" s="96"/>
      <c r="B6" s="76"/>
      <c r="C6" s="76"/>
    </row>
    <row r="7" spans="1:8" ht="15" customHeight="1" x14ac:dyDescent="0.25">
      <c r="A7" s="2"/>
      <c r="B7" s="2"/>
      <c r="C7" s="2"/>
    </row>
    <row r="8" spans="1:8" ht="15" customHeight="1" x14ac:dyDescent="0.25">
      <c r="A8" s="96"/>
      <c r="B8" s="76"/>
      <c r="C8" s="76"/>
    </row>
    <row r="9" spans="1:8" ht="15" customHeight="1" x14ac:dyDescent="0.25">
      <c r="A9" s="2"/>
      <c r="B9" s="2"/>
      <c r="C9" s="2"/>
    </row>
    <row r="10" spans="1:8" ht="15" customHeight="1" x14ac:dyDescent="0.25">
      <c r="A10" s="96"/>
      <c r="B10" s="76"/>
      <c r="C10" s="76"/>
    </row>
    <row r="11" spans="1:8" ht="15" customHeight="1" x14ac:dyDescent="0.25">
      <c r="A11" s="2"/>
      <c r="B11" s="2"/>
      <c r="C11" s="2"/>
    </row>
    <row r="12" spans="1:8" ht="15" customHeight="1" x14ac:dyDescent="0.25">
      <c r="A12" s="96"/>
      <c r="B12" s="76"/>
      <c r="C12" s="76"/>
    </row>
    <row r="13" spans="1:8" ht="15" customHeight="1" x14ac:dyDescent="0.25">
      <c r="A13" s="2"/>
      <c r="B13" s="2"/>
      <c r="C13" s="2"/>
    </row>
    <row r="14" spans="1:8" ht="15" customHeight="1" x14ac:dyDescent="0.25">
      <c r="A14" s="9"/>
      <c r="B14" s="9"/>
      <c r="C14" s="9"/>
      <c r="D14" s="95"/>
      <c r="E14" s="9"/>
      <c r="F14" s="9"/>
      <c r="G14" s="94"/>
    </row>
    <row r="15" spans="1:8" ht="71.25" customHeight="1" x14ac:dyDescent="0.25">
      <c r="A15" s="8" t="s">
        <v>387</v>
      </c>
      <c r="B15" s="10" t="s">
        <v>486</v>
      </c>
      <c r="C15" s="10" t="s">
        <v>485</v>
      </c>
      <c r="D15" s="10" t="s">
        <v>484</v>
      </c>
      <c r="E15" s="10" t="s">
        <v>483</v>
      </c>
      <c r="F15" s="10" t="s">
        <v>482</v>
      </c>
      <c r="G15" s="93" t="s">
        <v>481</v>
      </c>
    </row>
    <row r="16" spans="1:8" ht="26.25" customHeight="1" x14ac:dyDescent="0.25">
      <c r="A16" s="86" t="s">
        <v>354</v>
      </c>
      <c r="B16" s="11" t="s">
        <v>480</v>
      </c>
      <c r="C16" s="12" t="s">
        <v>479</v>
      </c>
      <c r="D16" s="85">
        <v>0</v>
      </c>
      <c r="E16" s="85">
        <v>0</v>
      </c>
      <c r="F16" s="85">
        <v>0</v>
      </c>
      <c r="G16" s="84">
        <v>0</v>
      </c>
    </row>
    <row r="17" spans="1:7" ht="16.5" customHeight="1" x14ac:dyDescent="0.25">
      <c r="A17" s="86"/>
      <c r="B17" s="11" t="s">
        <v>453</v>
      </c>
      <c r="C17" s="12" t="s">
        <v>478</v>
      </c>
      <c r="D17" s="85">
        <v>0</v>
      </c>
      <c r="E17" s="85">
        <v>0</v>
      </c>
      <c r="F17" s="85">
        <v>0</v>
      </c>
      <c r="G17" s="84">
        <v>0</v>
      </c>
    </row>
    <row r="18" spans="1:7" ht="26.25" customHeight="1" x14ac:dyDescent="0.25">
      <c r="A18" s="86" t="s">
        <v>264</v>
      </c>
      <c r="B18" s="11" t="s">
        <v>477</v>
      </c>
      <c r="C18" s="12" t="s">
        <v>476</v>
      </c>
      <c r="D18" s="85">
        <v>0</v>
      </c>
      <c r="E18" s="85">
        <v>0</v>
      </c>
      <c r="F18" s="85">
        <v>0</v>
      </c>
      <c r="G18" s="84">
        <v>0</v>
      </c>
    </row>
    <row r="19" spans="1:7" ht="26.25" customHeight="1" x14ac:dyDescent="0.25">
      <c r="A19" s="89"/>
      <c r="B19" s="14" t="s">
        <v>392</v>
      </c>
      <c r="C19" s="15" t="s">
        <v>475</v>
      </c>
      <c r="D19" s="88">
        <v>0</v>
      </c>
      <c r="E19" s="88">
        <v>0</v>
      </c>
      <c r="F19" s="88">
        <v>0</v>
      </c>
      <c r="G19" s="87">
        <v>0</v>
      </c>
    </row>
    <row r="20" spans="1:7" ht="26.25" customHeight="1" x14ac:dyDescent="0.25">
      <c r="A20" s="86"/>
      <c r="B20" s="11" t="s">
        <v>474</v>
      </c>
      <c r="C20" s="12" t="s">
        <v>473</v>
      </c>
      <c r="D20" s="85">
        <v>0</v>
      </c>
      <c r="E20" s="85">
        <v>0</v>
      </c>
      <c r="F20" s="85">
        <v>0</v>
      </c>
      <c r="G20" s="84">
        <v>0</v>
      </c>
    </row>
    <row r="21" spans="1:7" ht="26.25" customHeight="1" x14ac:dyDescent="0.25">
      <c r="A21" s="86" t="s">
        <v>374</v>
      </c>
      <c r="B21" s="11" t="s">
        <v>472</v>
      </c>
      <c r="C21" s="12" t="s">
        <v>471</v>
      </c>
      <c r="D21" s="85">
        <v>0</v>
      </c>
      <c r="E21" s="85">
        <v>0</v>
      </c>
      <c r="F21" s="85">
        <v>0</v>
      </c>
      <c r="G21" s="84">
        <v>0</v>
      </c>
    </row>
    <row r="22" spans="1:7" ht="26.25" customHeight="1" x14ac:dyDescent="0.25">
      <c r="A22" s="89" t="s">
        <v>419</v>
      </c>
      <c r="B22" s="14" t="s">
        <v>327</v>
      </c>
      <c r="C22" s="15" t="s">
        <v>470</v>
      </c>
      <c r="D22" s="88">
        <v>0</v>
      </c>
      <c r="E22" s="88">
        <v>0</v>
      </c>
      <c r="F22" s="88">
        <v>7774169096</v>
      </c>
      <c r="G22" s="87">
        <v>5.0999999999999997E-2</v>
      </c>
    </row>
    <row r="23" spans="1:7" ht="16.5" customHeight="1" x14ac:dyDescent="0.25">
      <c r="A23" s="89" t="s">
        <v>469</v>
      </c>
      <c r="B23" s="14" t="s">
        <v>468</v>
      </c>
      <c r="C23" s="15" t="s">
        <v>467</v>
      </c>
      <c r="D23" s="88">
        <v>76</v>
      </c>
      <c r="E23" s="88">
        <v>102291698.63158</v>
      </c>
      <c r="F23" s="88">
        <v>7774169096</v>
      </c>
      <c r="G23" s="87">
        <v>5.0999999999999997E-2</v>
      </c>
    </row>
    <row r="24" spans="1:7" ht="26.25" customHeight="1" x14ac:dyDescent="0.25">
      <c r="A24" s="89" t="s">
        <v>410</v>
      </c>
      <c r="B24" s="14" t="s">
        <v>466</v>
      </c>
      <c r="C24" s="15" t="s">
        <v>465</v>
      </c>
      <c r="D24" s="88">
        <v>0</v>
      </c>
      <c r="E24" s="88">
        <v>0</v>
      </c>
      <c r="F24" s="88">
        <v>42537391307</v>
      </c>
      <c r="G24" s="87">
        <v>0.27900000000000003</v>
      </c>
    </row>
    <row r="25" spans="1:7" ht="16.5" customHeight="1" x14ac:dyDescent="0.25">
      <c r="A25" s="89" t="s">
        <v>407</v>
      </c>
      <c r="B25" s="14" t="s">
        <v>464</v>
      </c>
      <c r="C25" s="15" t="s">
        <v>463</v>
      </c>
      <c r="D25" s="88">
        <v>150000</v>
      </c>
      <c r="E25" s="88">
        <v>100000.02740000001</v>
      </c>
      <c r="F25" s="88">
        <v>15000004110</v>
      </c>
      <c r="G25" s="87">
        <v>9.8400000000000001E-2</v>
      </c>
    </row>
    <row r="26" spans="1:7" ht="16.5" customHeight="1" x14ac:dyDescent="0.25">
      <c r="A26" s="89" t="s">
        <v>404</v>
      </c>
      <c r="B26" s="14" t="s">
        <v>462</v>
      </c>
      <c r="C26" s="15" t="s">
        <v>461</v>
      </c>
      <c r="D26" s="88">
        <v>32990</v>
      </c>
      <c r="E26" s="88">
        <v>97585.287670000005</v>
      </c>
      <c r="F26" s="88">
        <v>3219338640</v>
      </c>
      <c r="G26" s="87">
        <v>2.1100000000000001E-2</v>
      </c>
    </row>
    <row r="27" spans="1:7" ht="16.5" customHeight="1" x14ac:dyDescent="0.25">
      <c r="A27" s="89" t="s">
        <v>401</v>
      </c>
      <c r="B27" s="14" t="s">
        <v>460</v>
      </c>
      <c r="C27" s="15" t="s">
        <v>459</v>
      </c>
      <c r="D27" s="88">
        <v>214357</v>
      </c>
      <c r="E27" s="88">
        <v>99846.640459999995</v>
      </c>
      <c r="F27" s="88">
        <v>21402826309</v>
      </c>
      <c r="G27" s="87">
        <v>0.1404</v>
      </c>
    </row>
    <row r="28" spans="1:7" ht="16.5" customHeight="1" x14ac:dyDescent="0.25">
      <c r="A28" s="89" t="s">
        <v>398</v>
      </c>
      <c r="B28" s="14" t="s">
        <v>458</v>
      </c>
      <c r="C28" s="15" t="s">
        <v>457</v>
      </c>
      <c r="D28" s="88">
        <v>10000</v>
      </c>
      <c r="E28" s="88">
        <v>99999.794519999996</v>
      </c>
      <c r="F28" s="88">
        <v>999997945</v>
      </c>
      <c r="G28" s="87">
        <v>6.6E-3</v>
      </c>
    </row>
    <row r="29" spans="1:7" ht="16.5" customHeight="1" x14ac:dyDescent="0.25">
      <c r="A29" s="89" t="s">
        <v>456</v>
      </c>
      <c r="B29" s="14" t="s">
        <v>455</v>
      </c>
      <c r="C29" s="15" t="s">
        <v>454</v>
      </c>
      <c r="D29" s="88">
        <v>20000</v>
      </c>
      <c r="E29" s="88">
        <v>95761.215169999996</v>
      </c>
      <c r="F29" s="88">
        <v>1915224303</v>
      </c>
      <c r="G29" s="87">
        <v>1.26E-2</v>
      </c>
    </row>
    <row r="30" spans="1:7" ht="16.5" customHeight="1" x14ac:dyDescent="0.25">
      <c r="A30" s="86"/>
      <c r="B30" s="11" t="s">
        <v>453</v>
      </c>
      <c r="C30" s="12" t="s">
        <v>452</v>
      </c>
      <c r="D30" s="85">
        <v>427423</v>
      </c>
      <c r="E30" s="85">
        <v>0</v>
      </c>
      <c r="F30" s="85">
        <v>50311560403</v>
      </c>
      <c r="G30" s="84">
        <v>0.33</v>
      </c>
    </row>
    <row r="31" spans="1:7" ht="26.25" customHeight="1" x14ac:dyDescent="0.25">
      <c r="A31" s="86" t="s">
        <v>365</v>
      </c>
      <c r="B31" s="11" t="s">
        <v>451</v>
      </c>
      <c r="C31" s="12" t="s">
        <v>450</v>
      </c>
      <c r="D31" s="85">
        <v>0</v>
      </c>
      <c r="E31" s="85">
        <v>0</v>
      </c>
      <c r="F31" s="85">
        <v>0</v>
      </c>
      <c r="G31" s="84">
        <v>0</v>
      </c>
    </row>
    <row r="32" spans="1:7" ht="26.25" customHeight="1" x14ac:dyDescent="0.25">
      <c r="A32" s="89" t="s">
        <v>419</v>
      </c>
      <c r="B32" s="14" t="s">
        <v>449</v>
      </c>
      <c r="C32" s="15" t="s">
        <v>448</v>
      </c>
      <c r="D32" s="88">
        <v>0</v>
      </c>
      <c r="E32" s="88">
        <v>0</v>
      </c>
      <c r="F32" s="88">
        <v>0</v>
      </c>
      <c r="G32" s="87">
        <v>0</v>
      </c>
    </row>
    <row r="33" spans="1:7" ht="25.5" x14ac:dyDescent="0.25">
      <c r="A33" s="89" t="s">
        <v>410</v>
      </c>
      <c r="B33" s="14" t="s">
        <v>447</v>
      </c>
      <c r="C33" s="15" t="s">
        <v>446</v>
      </c>
      <c r="D33" s="88">
        <v>0</v>
      </c>
      <c r="E33" s="88">
        <v>0</v>
      </c>
      <c r="F33" s="88">
        <v>0</v>
      </c>
      <c r="G33" s="87">
        <v>0</v>
      </c>
    </row>
    <row r="34" spans="1:7" ht="25.5" x14ac:dyDescent="0.25">
      <c r="A34" s="89"/>
      <c r="B34" s="14" t="s">
        <v>392</v>
      </c>
      <c r="C34" s="15" t="s">
        <v>445</v>
      </c>
      <c r="D34" s="88">
        <v>0</v>
      </c>
      <c r="E34" s="88">
        <v>0</v>
      </c>
      <c r="F34" s="88">
        <v>0</v>
      </c>
      <c r="G34" s="87">
        <v>0</v>
      </c>
    </row>
    <row r="35" spans="1:7" ht="25.5" x14ac:dyDescent="0.25">
      <c r="A35" s="86"/>
      <c r="B35" s="11" t="s">
        <v>444</v>
      </c>
      <c r="C35" s="12" t="s">
        <v>443</v>
      </c>
      <c r="D35" s="85">
        <v>427423</v>
      </c>
      <c r="E35" s="85">
        <v>0</v>
      </c>
      <c r="F35" s="85">
        <v>50311560403</v>
      </c>
      <c r="G35" s="84">
        <v>0.33</v>
      </c>
    </row>
    <row r="36" spans="1:7" ht="25.5" x14ac:dyDescent="0.25">
      <c r="A36" s="86" t="s">
        <v>362</v>
      </c>
      <c r="B36" s="11" t="s">
        <v>442</v>
      </c>
      <c r="C36" s="12" t="s">
        <v>441</v>
      </c>
      <c r="D36" s="85">
        <v>0</v>
      </c>
      <c r="E36" s="85">
        <v>0</v>
      </c>
      <c r="F36" s="85">
        <v>0</v>
      </c>
      <c r="G36" s="84">
        <v>0</v>
      </c>
    </row>
    <row r="37" spans="1:7" ht="25.5" x14ac:dyDescent="0.25">
      <c r="A37" s="89" t="s">
        <v>419</v>
      </c>
      <c r="B37" s="14" t="s">
        <v>440</v>
      </c>
      <c r="C37" s="15" t="s">
        <v>439</v>
      </c>
      <c r="D37" s="88">
        <v>0</v>
      </c>
      <c r="E37" s="88">
        <v>0</v>
      </c>
      <c r="F37" s="88">
        <v>0</v>
      </c>
      <c r="G37" s="87">
        <v>0</v>
      </c>
    </row>
    <row r="38" spans="1:7" ht="25.5" x14ac:dyDescent="0.25">
      <c r="A38" s="89" t="s">
        <v>410</v>
      </c>
      <c r="B38" s="14" t="s">
        <v>438</v>
      </c>
      <c r="C38" s="15" t="s">
        <v>437</v>
      </c>
      <c r="D38" s="88">
        <v>0</v>
      </c>
      <c r="E38" s="88">
        <v>0</v>
      </c>
      <c r="F38" s="88">
        <v>621772643</v>
      </c>
      <c r="G38" s="87">
        <v>4.1000000000000003E-3</v>
      </c>
    </row>
    <row r="39" spans="1:7" ht="25.5" x14ac:dyDescent="0.25">
      <c r="A39" s="89" t="s">
        <v>395</v>
      </c>
      <c r="B39" s="14" t="s">
        <v>436</v>
      </c>
      <c r="C39" s="15" t="s">
        <v>435</v>
      </c>
      <c r="D39" s="88">
        <v>0</v>
      </c>
      <c r="E39" s="88">
        <v>0</v>
      </c>
      <c r="F39" s="88">
        <v>1415016384</v>
      </c>
      <c r="G39" s="87">
        <v>9.2999999999999992E-3</v>
      </c>
    </row>
    <row r="40" spans="1:7" ht="38.25" x14ac:dyDescent="0.25">
      <c r="A40" s="89" t="s">
        <v>434</v>
      </c>
      <c r="B40" s="14" t="s">
        <v>433</v>
      </c>
      <c r="C40" s="15" t="s">
        <v>432</v>
      </c>
      <c r="D40" s="88">
        <v>0</v>
      </c>
      <c r="E40" s="88">
        <v>0</v>
      </c>
      <c r="F40" s="88">
        <v>0</v>
      </c>
      <c r="G40" s="87">
        <v>0</v>
      </c>
    </row>
    <row r="41" spans="1:7" ht="38.25" x14ac:dyDescent="0.25">
      <c r="A41" s="89" t="s">
        <v>431</v>
      </c>
      <c r="B41" s="14" t="s">
        <v>430</v>
      </c>
      <c r="C41" s="15" t="s">
        <v>429</v>
      </c>
      <c r="D41" s="88">
        <v>0</v>
      </c>
      <c r="E41" s="88">
        <v>0</v>
      </c>
      <c r="F41" s="88">
        <v>0</v>
      </c>
      <c r="G41" s="87">
        <v>0</v>
      </c>
    </row>
    <row r="42" spans="1:7" ht="25.5" x14ac:dyDescent="0.25">
      <c r="A42" s="89" t="s">
        <v>428</v>
      </c>
      <c r="B42" s="14" t="s">
        <v>427</v>
      </c>
      <c r="C42" s="15" t="s">
        <v>426</v>
      </c>
      <c r="D42" s="88">
        <v>0</v>
      </c>
      <c r="E42" s="88">
        <v>0</v>
      </c>
      <c r="F42" s="88">
        <v>0</v>
      </c>
      <c r="G42" s="87">
        <v>0</v>
      </c>
    </row>
    <row r="43" spans="1:7" ht="25.5" x14ac:dyDescent="0.25">
      <c r="A43" s="89" t="s">
        <v>425</v>
      </c>
      <c r="B43" s="14" t="s">
        <v>424</v>
      </c>
      <c r="C43" s="15" t="s">
        <v>423</v>
      </c>
      <c r="D43" s="88">
        <v>0</v>
      </c>
      <c r="E43" s="88">
        <v>0</v>
      </c>
      <c r="F43" s="88">
        <v>0</v>
      </c>
      <c r="G43" s="87">
        <v>0</v>
      </c>
    </row>
    <row r="44" spans="1:7" ht="25.5" x14ac:dyDescent="0.25">
      <c r="A44" s="86"/>
      <c r="B44" s="11" t="s">
        <v>392</v>
      </c>
      <c r="C44" s="12" t="s">
        <v>422</v>
      </c>
      <c r="D44" s="85">
        <v>0</v>
      </c>
      <c r="E44" s="85">
        <v>0</v>
      </c>
      <c r="F44" s="85">
        <v>2036789027</v>
      </c>
      <c r="G44" s="84">
        <v>1.34E-2</v>
      </c>
    </row>
    <row r="45" spans="1:7" ht="25.5" x14ac:dyDescent="0.25">
      <c r="A45" s="86" t="s">
        <v>162</v>
      </c>
      <c r="B45" s="11" t="s">
        <v>421</v>
      </c>
      <c r="C45" s="12" t="s">
        <v>420</v>
      </c>
      <c r="D45" s="85">
        <v>0</v>
      </c>
      <c r="E45" s="85">
        <v>0</v>
      </c>
      <c r="F45" s="85">
        <v>0</v>
      </c>
      <c r="G45" s="84">
        <v>0</v>
      </c>
    </row>
    <row r="46" spans="1:7" ht="25.5" x14ac:dyDescent="0.25">
      <c r="A46" s="89" t="s">
        <v>419</v>
      </c>
      <c r="B46" s="14" t="s">
        <v>418</v>
      </c>
      <c r="C46" s="15" t="s">
        <v>417</v>
      </c>
      <c r="D46" s="88">
        <v>0</v>
      </c>
      <c r="E46" s="88">
        <v>0</v>
      </c>
      <c r="F46" s="88">
        <v>55326682415</v>
      </c>
      <c r="G46" s="87">
        <v>0.3629</v>
      </c>
    </row>
    <row r="47" spans="1:7" ht="25.5" x14ac:dyDescent="0.25">
      <c r="A47" s="92"/>
      <c r="B47" s="17" t="s">
        <v>416</v>
      </c>
      <c r="C47" s="18" t="s">
        <v>415</v>
      </c>
      <c r="D47" s="91">
        <v>0</v>
      </c>
      <c r="E47" s="91">
        <v>0</v>
      </c>
      <c r="F47" s="91">
        <v>10114469242</v>
      </c>
      <c r="G47" s="90">
        <v>6.6299999999999998E-2</v>
      </c>
    </row>
    <row r="48" spans="1:7" ht="25.5" x14ac:dyDescent="0.25">
      <c r="A48" s="92"/>
      <c r="B48" s="17" t="s">
        <v>414</v>
      </c>
      <c r="C48" s="18" t="s">
        <v>413</v>
      </c>
      <c r="D48" s="91">
        <v>0</v>
      </c>
      <c r="E48" s="91">
        <v>0</v>
      </c>
      <c r="F48" s="91">
        <v>25186733721</v>
      </c>
      <c r="G48" s="90">
        <v>0.16520000000000001</v>
      </c>
    </row>
    <row r="49" spans="1:8" ht="25.5" x14ac:dyDescent="0.25">
      <c r="A49" s="92"/>
      <c r="B49" s="17" t="s">
        <v>412</v>
      </c>
      <c r="C49" s="18" t="s">
        <v>411</v>
      </c>
      <c r="D49" s="91">
        <v>0</v>
      </c>
      <c r="E49" s="91">
        <v>0</v>
      </c>
      <c r="F49" s="91">
        <v>20025479452</v>
      </c>
      <c r="G49" s="90">
        <v>0.1313</v>
      </c>
    </row>
    <row r="50" spans="1:8" ht="25.5" x14ac:dyDescent="0.25">
      <c r="A50" s="89" t="s">
        <v>410</v>
      </c>
      <c r="B50" s="14" t="s">
        <v>409</v>
      </c>
      <c r="C50" s="15" t="s">
        <v>408</v>
      </c>
      <c r="D50" s="88">
        <v>0</v>
      </c>
      <c r="E50" s="88">
        <v>0</v>
      </c>
      <c r="F50" s="88">
        <v>44786803262</v>
      </c>
      <c r="G50" s="87">
        <v>0.29380000000000001</v>
      </c>
    </row>
    <row r="51" spans="1:8" ht="16.5" customHeight="1" x14ac:dyDescent="0.25">
      <c r="A51" s="89" t="s">
        <v>407</v>
      </c>
      <c r="B51" s="14" t="s">
        <v>406</v>
      </c>
      <c r="C51" s="15" t="s">
        <v>405</v>
      </c>
      <c r="D51" s="88">
        <v>10000</v>
      </c>
      <c r="E51" s="88"/>
      <c r="F51" s="88">
        <v>10000000000</v>
      </c>
      <c r="G51" s="87">
        <v>6.5600000000000006E-2</v>
      </c>
    </row>
    <row r="52" spans="1:8" ht="16.5" customHeight="1" x14ac:dyDescent="0.25">
      <c r="A52" s="89" t="s">
        <v>404</v>
      </c>
      <c r="B52" s="14" t="s">
        <v>403</v>
      </c>
      <c r="C52" s="15" t="s">
        <v>402</v>
      </c>
      <c r="D52" s="88">
        <v>10000</v>
      </c>
      <c r="E52" s="88"/>
      <c r="F52" s="88">
        <v>10000000000</v>
      </c>
      <c r="G52" s="87">
        <v>6.5600000000000006E-2</v>
      </c>
    </row>
    <row r="53" spans="1:8" ht="16.5" customHeight="1" x14ac:dyDescent="0.25">
      <c r="A53" s="89" t="s">
        <v>401</v>
      </c>
      <c r="B53" s="14" t="s">
        <v>400</v>
      </c>
      <c r="C53" s="15" t="s">
        <v>399</v>
      </c>
      <c r="D53" s="88">
        <v>1</v>
      </c>
      <c r="E53" s="88"/>
      <c r="F53" s="88">
        <v>9905133785</v>
      </c>
      <c r="G53" s="87">
        <v>6.5000000000000002E-2</v>
      </c>
    </row>
    <row r="54" spans="1:8" ht="16.5" customHeight="1" x14ac:dyDescent="0.25">
      <c r="A54" s="89" t="s">
        <v>398</v>
      </c>
      <c r="B54" s="14" t="s">
        <v>397</v>
      </c>
      <c r="C54" s="15" t="s">
        <v>396</v>
      </c>
      <c r="D54" s="88">
        <v>15</v>
      </c>
      <c r="E54" s="88"/>
      <c r="F54" s="88">
        <v>14881669477</v>
      </c>
      <c r="G54" s="87">
        <v>9.7600000000000006E-2</v>
      </c>
    </row>
    <row r="55" spans="1:8" ht="25.5" x14ac:dyDescent="0.25">
      <c r="A55" s="89" t="s">
        <v>395</v>
      </c>
      <c r="B55" s="14" t="s">
        <v>394</v>
      </c>
      <c r="C55" s="15" t="s">
        <v>393</v>
      </c>
      <c r="D55" s="88">
        <v>0</v>
      </c>
      <c r="E55" s="88">
        <v>0</v>
      </c>
      <c r="F55" s="88">
        <v>0</v>
      </c>
      <c r="G55" s="87">
        <v>0</v>
      </c>
    </row>
    <row r="56" spans="1:8" ht="25.5" x14ac:dyDescent="0.25">
      <c r="A56" s="86"/>
      <c r="B56" s="11" t="s">
        <v>392</v>
      </c>
      <c r="C56" s="12" t="s">
        <v>391</v>
      </c>
      <c r="D56" s="85">
        <v>0</v>
      </c>
      <c r="E56" s="85">
        <v>0</v>
      </c>
      <c r="F56" s="85">
        <v>100113485677</v>
      </c>
      <c r="G56" s="84">
        <v>0.65659999999999996</v>
      </c>
    </row>
    <row r="57" spans="1:8" ht="25.5" x14ac:dyDescent="0.25">
      <c r="A57" s="83" t="s">
        <v>390</v>
      </c>
      <c r="B57" s="20" t="s">
        <v>389</v>
      </c>
      <c r="C57" s="21" t="s">
        <v>388</v>
      </c>
      <c r="D57" s="82">
        <v>0</v>
      </c>
      <c r="E57" s="82">
        <v>0</v>
      </c>
      <c r="F57" s="82">
        <v>152461835107</v>
      </c>
      <c r="G57" s="81">
        <v>1</v>
      </c>
    </row>
    <row r="58" spans="1:8" ht="11.25" customHeight="1" x14ac:dyDescent="0.25">
      <c r="A58" s="2"/>
      <c r="B58" s="2"/>
      <c r="C58" s="2"/>
      <c r="D58" s="2"/>
      <c r="E58" s="2"/>
      <c r="F58" s="2"/>
      <c r="G58" s="2"/>
      <c r="H58" s="2"/>
    </row>
    <row r="59" spans="1:8" ht="13.5" customHeight="1" x14ac:dyDescent="0.25">
      <c r="A59" s="61"/>
      <c r="B59" s="61"/>
      <c r="C59" s="61"/>
    </row>
    <row r="60" spans="1:8" ht="13.5" customHeight="1" x14ac:dyDescent="0.25">
      <c r="A60" s="59"/>
      <c r="B60" s="59"/>
      <c r="C60" s="59"/>
    </row>
  </sheetData>
  <printOptions horizontalCentered="1"/>
  <pageMargins left="0" right="0" top="0.5899999737739563" bottom="0.5899999737739563" header="0.5" footer="0.5"/>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outlinePr summaryBelow="0"/>
  </sheetPr>
  <dimension ref="A1:E70"/>
  <sheetViews>
    <sheetView showGridLines="0" showZeros="0" showOutlineSymbols="0" view="pageBreakPreview" zoomScaleNormal="100" zoomScaleSheetLayoutView="100" workbookViewId="0">
      <selection activeCell="A47" sqref="A47"/>
    </sheetView>
  </sheetViews>
  <sheetFormatPr defaultRowHeight="15" x14ac:dyDescent="0.25"/>
  <cols>
    <col min="1" max="1" width="51.140625" customWidth="1"/>
    <col min="2" max="2" width="5.7109375" customWidth="1"/>
    <col min="3" max="3" width="8.5703125" customWidth="1"/>
    <col min="4" max="4" width="19.85546875" customWidth="1"/>
    <col min="5" max="5" width="23" customWidth="1"/>
  </cols>
  <sheetData>
    <row r="1" spans="1:3" ht="28.5" customHeight="1" x14ac:dyDescent="0.2">
      <c r="A1" s="2"/>
      <c r="B1" s="2"/>
      <c r="C1" s="109"/>
    </row>
    <row r="2" spans="1:3" ht="35.25" customHeight="1" x14ac:dyDescent="0.25">
      <c r="A2" s="108"/>
    </row>
    <row r="3" spans="1:3" ht="6.75" customHeight="1" x14ac:dyDescent="0.25">
      <c r="A3" s="2"/>
      <c r="B3" s="2"/>
      <c r="C3" s="2"/>
    </row>
    <row r="4" spans="1:3" ht="15.75" customHeight="1" x14ac:dyDescent="0.25">
      <c r="A4" s="97"/>
    </row>
    <row r="5" spans="1:3" ht="15.75" customHeight="1" x14ac:dyDescent="0.25">
      <c r="A5" s="107"/>
    </row>
    <row r="6" spans="1:3" ht="11.25" customHeight="1" x14ac:dyDescent="0.25">
      <c r="A6" s="102"/>
    </row>
    <row r="7" spans="1:3" ht="9" customHeight="1" x14ac:dyDescent="0.25">
      <c r="A7" s="2"/>
      <c r="B7" s="2"/>
      <c r="C7" s="106"/>
    </row>
    <row r="8" spans="1:3" ht="15.75" customHeight="1" x14ac:dyDescent="0.25">
      <c r="A8" s="76"/>
      <c r="B8" s="76"/>
    </row>
    <row r="9" spans="1:3" ht="15.75" customHeight="1" x14ac:dyDescent="0.25">
      <c r="A9" s="2"/>
      <c r="B9" s="2"/>
    </row>
    <row r="10" spans="1:3" ht="15.75" customHeight="1" x14ac:dyDescent="0.25">
      <c r="A10" s="76"/>
      <c r="B10" s="76"/>
    </row>
    <row r="11" spans="1:3" ht="15.75" customHeight="1" x14ac:dyDescent="0.25">
      <c r="A11" s="2"/>
      <c r="B11" s="2"/>
    </row>
    <row r="12" spans="1:3" ht="15.75" customHeight="1" x14ac:dyDescent="0.25">
      <c r="A12" s="76"/>
      <c r="B12" s="76"/>
    </row>
    <row r="13" spans="1:3" ht="15.75" customHeight="1" x14ac:dyDescent="0.25">
      <c r="A13" s="2"/>
      <c r="B13" s="2"/>
    </row>
    <row r="14" spans="1:3" ht="15.75" customHeight="1" x14ac:dyDescent="0.25">
      <c r="A14" s="76"/>
      <c r="B14" s="76"/>
    </row>
    <row r="15" spans="1:3" ht="15.75" customHeight="1" x14ac:dyDescent="0.25">
      <c r="A15" s="2"/>
      <c r="B15" s="2"/>
    </row>
    <row r="16" spans="1:3" ht="15.75" customHeight="1" x14ac:dyDescent="0.25">
      <c r="A16" s="9"/>
      <c r="B16" s="9"/>
      <c r="C16" s="9"/>
    </row>
    <row r="17" spans="1:5" ht="39.75" customHeight="1" x14ac:dyDescent="0.25">
      <c r="A17" s="8" t="s">
        <v>552</v>
      </c>
      <c r="B17" s="10" t="s">
        <v>19</v>
      </c>
      <c r="C17" s="10" t="s">
        <v>20</v>
      </c>
      <c r="D17" s="10" t="s">
        <v>23</v>
      </c>
      <c r="E17" s="93" t="s">
        <v>384</v>
      </c>
    </row>
    <row r="18" spans="1:5" ht="26.25" customHeight="1" x14ac:dyDescent="0.25">
      <c r="A18" s="23" t="s">
        <v>551</v>
      </c>
      <c r="B18" s="12" t="s">
        <v>354</v>
      </c>
      <c r="C18" s="12"/>
      <c r="D18" s="85">
        <v>0</v>
      </c>
      <c r="E18" s="105">
        <v>0</v>
      </c>
    </row>
    <row r="19" spans="1:5" ht="26.25" customHeight="1" x14ac:dyDescent="0.25">
      <c r="A19" s="23" t="s">
        <v>550</v>
      </c>
      <c r="B19" s="12" t="s">
        <v>27</v>
      </c>
      <c r="C19" s="12"/>
      <c r="D19" s="85">
        <v>1659139797</v>
      </c>
      <c r="E19" s="105">
        <v>0</v>
      </c>
    </row>
    <row r="20" spans="1:5" ht="37.5" customHeight="1" x14ac:dyDescent="0.25">
      <c r="A20" s="23" t="s">
        <v>549</v>
      </c>
      <c r="B20" s="12" t="s">
        <v>29</v>
      </c>
      <c r="C20" s="12"/>
      <c r="D20" s="85">
        <f>D21+D24</f>
        <v>84960052</v>
      </c>
      <c r="E20" s="105">
        <v>0</v>
      </c>
    </row>
    <row r="21" spans="1:5" ht="37.5" customHeight="1" x14ac:dyDescent="0.25">
      <c r="A21" s="24" t="s">
        <v>548</v>
      </c>
      <c r="B21" s="15" t="s">
        <v>35</v>
      </c>
      <c r="C21" s="15"/>
      <c r="D21" s="88">
        <f>D22+D23</f>
        <v>660052</v>
      </c>
      <c r="E21" s="104">
        <f>E22+E23</f>
        <v>0</v>
      </c>
    </row>
    <row r="22" spans="1:5" ht="26.25" customHeight="1" x14ac:dyDescent="0.25">
      <c r="A22" s="24" t="s">
        <v>547</v>
      </c>
      <c r="B22" s="15" t="s">
        <v>37</v>
      </c>
      <c r="C22" s="15"/>
      <c r="D22" s="88">
        <v>0</v>
      </c>
      <c r="E22" s="104">
        <v>0</v>
      </c>
    </row>
    <row r="23" spans="1:5" ht="37.5" customHeight="1" x14ac:dyDescent="0.25">
      <c r="A23" s="24" t="s">
        <v>546</v>
      </c>
      <c r="B23" s="15" t="s">
        <v>39</v>
      </c>
      <c r="C23" s="15"/>
      <c r="D23" s="88">
        <v>660052</v>
      </c>
      <c r="E23" s="104">
        <v>0</v>
      </c>
    </row>
    <row r="24" spans="1:5" ht="26.25" customHeight="1" x14ac:dyDescent="0.25">
      <c r="A24" s="24" t="s">
        <v>545</v>
      </c>
      <c r="B24" s="15" t="s">
        <v>41</v>
      </c>
      <c r="C24" s="15"/>
      <c r="D24" s="88">
        <v>84300000</v>
      </c>
      <c r="E24" s="104">
        <v>0</v>
      </c>
    </row>
    <row r="25" spans="1:5" ht="48.75" customHeight="1" x14ac:dyDescent="0.25">
      <c r="A25" s="23" t="s">
        <v>544</v>
      </c>
      <c r="B25" s="12" t="s">
        <v>43</v>
      </c>
      <c r="C25" s="12"/>
      <c r="D25" s="85">
        <f>D19+D20</f>
        <v>1744099849</v>
      </c>
      <c r="E25" s="105">
        <f>E19+E20</f>
        <v>0</v>
      </c>
    </row>
    <row r="26" spans="1:5" ht="26.25" customHeight="1" x14ac:dyDescent="0.25">
      <c r="A26" s="24" t="s">
        <v>543</v>
      </c>
      <c r="B26" s="15" t="s">
        <v>75</v>
      </c>
      <c r="C26" s="15"/>
      <c r="D26" s="88">
        <v>-115124503169</v>
      </c>
      <c r="E26" s="104">
        <v>0</v>
      </c>
    </row>
    <row r="27" spans="1:5" ht="37.5" customHeight="1" x14ac:dyDescent="0.25">
      <c r="A27" s="24" t="s">
        <v>542</v>
      </c>
      <c r="B27" s="15" t="s">
        <v>49</v>
      </c>
      <c r="C27" s="15"/>
      <c r="D27" s="88">
        <v>0</v>
      </c>
      <c r="E27" s="104">
        <v>0</v>
      </c>
    </row>
    <row r="28" spans="1:5" ht="26.25" customHeight="1" x14ac:dyDescent="0.25">
      <c r="A28" s="24" t="s">
        <v>541</v>
      </c>
      <c r="B28" s="15" t="s">
        <v>51</v>
      </c>
      <c r="C28" s="15"/>
      <c r="D28" s="88">
        <v>-2036789027</v>
      </c>
      <c r="E28" s="104">
        <v>0</v>
      </c>
    </row>
    <row r="29" spans="1:5" ht="26.25" customHeight="1" x14ac:dyDescent="0.25">
      <c r="A29" s="24" t="s">
        <v>540</v>
      </c>
      <c r="B29" s="15" t="s">
        <v>53</v>
      </c>
      <c r="C29" s="15"/>
      <c r="D29" s="88">
        <v>0</v>
      </c>
      <c r="E29" s="104">
        <v>0</v>
      </c>
    </row>
    <row r="30" spans="1:5" ht="25.5" x14ac:dyDescent="0.25">
      <c r="A30" s="24" t="s">
        <v>539</v>
      </c>
      <c r="B30" s="15" t="s">
        <v>55</v>
      </c>
      <c r="C30" s="15"/>
      <c r="D30" s="88">
        <v>0</v>
      </c>
      <c r="E30" s="104">
        <v>0</v>
      </c>
    </row>
    <row r="31" spans="1:5" ht="38.25" x14ac:dyDescent="0.25">
      <c r="A31" s="24" t="s">
        <v>538</v>
      </c>
      <c r="B31" s="15" t="s">
        <v>57</v>
      </c>
      <c r="C31" s="15"/>
      <c r="D31" s="88">
        <v>0</v>
      </c>
      <c r="E31" s="104">
        <v>0</v>
      </c>
    </row>
    <row r="32" spans="1:5" ht="38.25" x14ac:dyDescent="0.25">
      <c r="A32" s="24" t="s">
        <v>537</v>
      </c>
      <c r="B32" s="15" t="s">
        <v>59</v>
      </c>
      <c r="C32" s="15"/>
      <c r="D32" s="88">
        <v>0</v>
      </c>
      <c r="E32" s="104">
        <v>0</v>
      </c>
    </row>
    <row r="33" spans="1:5" ht="25.5" x14ac:dyDescent="0.25">
      <c r="A33" s="24" t="s">
        <v>536</v>
      </c>
      <c r="B33" s="15" t="s">
        <v>67</v>
      </c>
      <c r="C33" s="15"/>
      <c r="D33" s="88">
        <v>0</v>
      </c>
      <c r="E33" s="104">
        <v>0</v>
      </c>
    </row>
    <row r="34" spans="1:5" ht="38.25" x14ac:dyDescent="0.25">
      <c r="A34" s="24" t="s">
        <v>535</v>
      </c>
      <c r="B34" s="15" t="s">
        <v>69</v>
      </c>
      <c r="C34" s="15"/>
      <c r="D34" s="88">
        <v>900000</v>
      </c>
      <c r="E34" s="104">
        <v>0</v>
      </c>
    </row>
    <row r="35" spans="1:5" ht="38.25" x14ac:dyDescent="0.25">
      <c r="A35" s="24" t="s">
        <v>534</v>
      </c>
      <c r="B35" s="15" t="s">
        <v>71</v>
      </c>
      <c r="C35" s="15"/>
      <c r="D35" s="88">
        <v>187</v>
      </c>
      <c r="E35" s="104">
        <v>0</v>
      </c>
    </row>
    <row r="36" spans="1:5" ht="38.25" x14ac:dyDescent="0.25">
      <c r="A36" s="24" t="s">
        <v>533</v>
      </c>
      <c r="B36" s="15" t="s">
        <v>73</v>
      </c>
      <c r="C36" s="15"/>
      <c r="D36" s="88">
        <v>0</v>
      </c>
      <c r="E36" s="104">
        <v>0</v>
      </c>
    </row>
    <row r="37" spans="1:5" ht="25.5" x14ac:dyDescent="0.25">
      <c r="A37" s="24" t="s">
        <v>532</v>
      </c>
      <c r="B37" s="15" t="s">
        <v>531</v>
      </c>
      <c r="C37" s="15"/>
      <c r="D37" s="88">
        <v>5000000</v>
      </c>
      <c r="E37" s="104">
        <v>0</v>
      </c>
    </row>
    <row r="38" spans="1:5" ht="38.25" x14ac:dyDescent="0.25">
      <c r="A38" s="24" t="s">
        <v>530</v>
      </c>
      <c r="B38" s="15" t="s">
        <v>529</v>
      </c>
      <c r="C38" s="15"/>
      <c r="D38" s="88">
        <v>181204729</v>
      </c>
      <c r="E38" s="104">
        <v>0</v>
      </c>
    </row>
    <row r="39" spans="1:5" ht="25.5" x14ac:dyDescent="0.25">
      <c r="A39" s="24" t="s">
        <v>528</v>
      </c>
      <c r="B39" s="15" t="s">
        <v>527</v>
      </c>
      <c r="C39" s="15"/>
      <c r="D39" s="88">
        <v>0</v>
      </c>
      <c r="E39" s="104">
        <v>0</v>
      </c>
    </row>
    <row r="40" spans="1:5" ht="25.5" x14ac:dyDescent="0.25">
      <c r="A40" s="23" t="s">
        <v>526</v>
      </c>
      <c r="B40" s="12" t="s">
        <v>525</v>
      </c>
      <c r="C40" s="12"/>
      <c r="D40" s="85">
        <f>D25+D27+D28+D29+D30+D31+D32+D33+D34+D35+D36+D37+D38+D39+D26</f>
        <v>-115230087431</v>
      </c>
      <c r="E40" s="105">
        <f>E25+E27+E28+E29+E30+E31+E32+E33+E34+E35+E36+E37+E38+E39+E26</f>
        <v>0</v>
      </c>
    </row>
    <row r="41" spans="1:5" ht="25.5" x14ac:dyDescent="0.25">
      <c r="A41" s="23" t="s">
        <v>524</v>
      </c>
      <c r="B41" s="12" t="s">
        <v>264</v>
      </c>
      <c r="C41" s="12"/>
      <c r="D41" s="85">
        <v>0</v>
      </c>
      <c r="E41" s="105">
        <v>0</v>
      </c>
    </row>
    <row r="42" spans="1:5" ht="25.5" x14ac:dyDescent="0.25">
      <c r="A42" s="24" t="s">
        <v>523</v>
      </c>
      <c r="B42" s="15" t="s">
        <v>141</v>
      </c>
      <c r="C42" s="15"/>
      <c r="D42" s="88">
        <v>24875999975</v>
      </c>
      <c r="E42" s="104">
        <v>0</v>
      </c>
    </row>
    <row r="43" spans="1:5" ht="25.5" x14ac:dyDescent="0.25">
      <c r="A43" s="24" t="s">
        <v>522</v>
      </c>
      <c r="B43" s="15" t="s">
        <v>143</v>
      </c>
      <c r="C43" s="15"/>
      <c r="D43" s="88">
        <v>-6598281</v>
      </c>
      <c r="E43" s="104">
        <v>0</v>
      </c>
    </row>
    <row r="44" spans="1:5" ht="25.5" x14ac:dyDescent="0.25">
      <c r="A44" s="24" t="s">
        <v>521</v>
      </c>
      <c r="B44" s="15" t="s">
        <v>520</v>
      </c>
      <c r="C44" s="15"/>
      <c r="D44" s="88">
        <v>0</v>
      </c>
      <c r="E44" s="104">
        <v>0</v>
      </c>
    </row>
    <row r="45" spans="1:5" ht="25.5" x14ac:dyDescent="0.25">
      <c r="A45" s="24" t="s">
        <v>519</v>
      </c>
      <c r="B45" s="15" t="s">
        <v>518</v>
      </c>
      <c r="C45" s="15"/>
      <c r="D45" s="88">
        <v>0</v>
      </c>
      <c r="E45" s="104">
        <v>0</v>
      </c>
    </row>
    <row r="46" spans="1:5" ht="25.5" x14ac:dyDescent="0.25">
      <c r="A46" s="24" t="s">
        <v>517</v>
      </c>
      <c r="B46" s="15" t="s">
        <v>516</v>
      </c>
      <c r="C46" s="15"/>
      <c r="D46" s="88">
        <v>0</v>
      </c>
      <c r="E46" s="104">
        <v>0</v>
      </c>
    </row>
    <row r="47" spans="1:5" ht="25.5" x14ac:dyDescent="0.25">
      <c r="A47" s="23" t="s">
        <v>515</v>
      </c>
      <c r="B47" s="12" t="s">
        <v>139</v>
      </c>
      <c r="C47" s="12"/>
      <c r="D47" s="85">
        <f>D42+D43+D44+D45+D46</f>
        <v>24869401694</v>
      </c>
      <c r="E47" s="105">
        <f>E42+E43+E44+E45+E46</f>
        <v>0</v>
      </c>
    </row>
    <row r="48" spans="1:5" ht="38.25" x14ac:dyDescent="0.25">
      <c r="A48" s="23" t="s">
        <v>514</v>
      </c>
      <c r="B48" s="12" t="s">
        <v>145</v>
      </c>
      <c r="C48" s="12"/>
      <c r="D48" s="85">
        <f>D40+D47</f>
        <v>-90360685737</v>
      </c>
      <c r="E48" s="105">
        <f>E40+E47</f>
        <v>0</v>
      </c>
    </row>
    <row r="49" spans="1:5" ht="25.5" x14ac:dyDescent="0.25">
      <c r="A49" s="23" t="s">
        <v>513</v>
      </c>
      <c r="B49" s="12" t="s">
        <v>512</v>
      </c>
      <c r="C49" s="12"/>
      <c r="D49" s="85">
        <v>0</v>
      </c>
      <c r="E49" s="105">
        <v>0</v>
      </c>
    </row>
    <row r="50" spans="1:5" ht="25.5" x14ac:dyDescent="0.25">
      <c r="A50" s="23" t="s">
        <v>1111</v>
      </c>
      <c r="B50" s="12" t="s">
        <v>511</v>
      </c>
      <c r="C50" s="12"/>
      <c r="D50" s="85">
        <v>125661888700</v>
      </c>
      <c r="E50" s="105">
        <f>E51+E55+E56</f>
        <v>0</v>
      </c>
    </row>
    <row r="51" spans="1:5" ht="38.25" x14ac:dyDescent="0.25">
      <c r="A51" s="24" t="s">
        <v>499</v>
      </c>
      <c r="B51" s="15" t="s">
        <v>510</v>
      </c>
      <c r="C51" s="15"/>
      <c r="D51" s="88">
        <f>D52+D53+D54</f>
        <v>0</v>
      </c>
      <c r="E51" s="104">
        <f>E52+E53+E54</f>
        <v>0</v>
      </c>
    </row>
    <row r="52" spans="1:5" ht="25.5" x14ac:dyDescent="0.25">
      <c r="A52" s="24" t="s">
        <v>497</v>
      </c>
      <c r="B52" s="15" t="s">
        <v>509</v>
      </c>
      <c r="C52" s="15"/>
      <c r="D52" s="88">
        <v>0</v>
      </c>
      <c r="E52" s="104">
        <v>0</v>
      </c>
    </row>
    <row r="53" spans="1:5" ht="25.5" x14ac:dyDescent="0.25">
      <c r="A53" s="24" t="s">
        <v>495</v>
      </c>
      <c r="B53" s="15" t="s">
        <v>508</v>
      </c>
      <c r="C53" s="15"/>
      <c r="D53" s="88">
        <v>0</v>
      </c>
      <c r="E53" s="104">
        <v>0</v>
      </c>
    </row>
    <row r="54" spans="1:5" ht="25.5" x14ac:dyDescent="0.25">
      <c r="A54" s="24" t="s">
        <v>343</v>
      </c>
      <c r="B54" s="15" t="s">
        <v>507</v>
      </c>
      <c r="C54" s="15"/>
      <c r="D54" s="88">
        <v>0</v>
      </c>
      <c r="E54" s="104">
        <v>0</v>
      </c>
    </row>
    <row r="55" spans="1:5" ht="25.5" x14ac:dyDescent="0.25">
      <c r="A55" s="24" t="s">
        <v>506</v>
      </c>
      <c r="B55" s="15" t="s">
        <v>505</v>
      </c>
      <c r="C55" s="15"/>
      <c r="D55" s="88">
        <v>0</v>
      </c>
      <c r="E55" s="104">
        <v>0</v>
      </c>
    </row>
    <row r="56" spans="1:5" ht="25.5" x14ac:dyDescent="0.25">
      <c r="A56" s="24" t="s">
        <v>490</v>
      </c>
      <c r="B56" s="15" t="s">
        <v>504</v>
      </c>
      <c r="C56" s="15"/>
      <c r="D56" s="88">
        <v>0</v>
      </c>
      <c r="E56" s="104">
        <v>0</v>
      </c>
    </row>
    <row r="57" spans="1:5" ht="25.5" x14ac:dyDescent="0.25">
      <c r="A57" s="23" t="s">
        <v>503</v>
      </c>
      <c r="B57" s="12" t="s">
        <v>502</v>
      </c>
      <c r="C57" s="12"/>
      <c r="D57" s="85">
        <v>0</v>
      </c>
      <c r="E57" s="105">
        <v>0</v>
      </c>
    </row>
    <row r="58" spans="1:5" ht="25.5" x14ac:dyDescent="0.25">
      <c r="A58" s="23" t="s">
        <v>501</v>
      </c>
      <c r="B58" s="12" t="s">
        <v>500</v>
      </c>
      <c r="C58" s="12"/>
      <c r="D58" s="85">
        <f>D59+D63+D64</f>
        <v>35301202963</v>
      </c>
      <c r="E58" s="105">
        <f>E59+E63+E64</f>
        <v>0</v>
      </c>
    </row>
    <row r="59" spans="1:5" ht="38.25" x14ac:dyDescent="0.25">
      <c r="A59" s="24" t="s">
        <v>499</v>
      </c>
      <c r="B59" s="15" t="s">
        <v>498</v>
      </c>
      <c r="C59" s="15"/>
      <c r="D59" s="88">
        <f>D60+D61+D62</f>
        <v>35301202963</v>
      </c>
      <c r="E59" s="104">
        <f>E60+E61+E62</f>
        <v>0</v>
      </c>
    </row>
    <row r="60" spans="1:5" ht="25.5" x14ac:dyDescent="0.25">
      <c r="A60" s="24" t="s">
        <v>497</v>
      </c>
      <c r="B60" s="15" t="s">
        <v>496</v>
      </c>
      <c r="C60" s="15"/>
      <c r="D60" s="88">
        <v>10114469242</v>
      </c>
      <c r="E60" s="104">
        <v>0</v>
      </c>
    </row>
    <row r="61" spans="1:5" ht="25.5" x14ac:dyDescent="0.25">
      <c r="A61" s="24" t="s">
        <v>495</v>
      </c>
      <c r="B61" s="15" t="s">
        <v>494</v>
      </c>
      <c r="C61" s="15"/>
      <c r="D61" s="88">
        <v>25186733721</v>
      </c>
      <c r="E61" s="104">
        <v>0</v>
      </c>
    </row>
    <row r="62" spans="1:5" ht="25.5" x14ac:dyDescent="0.25">
      <c r="A62" s="24" t="s">
        <v>343</v>
      </c>
      <c r="B62" s="15" t="s">
        <v>493</v>
      </c>
      <c r="C62" s="15"/>
      <c r="D62" s="88">
        <v>0</v>
      </c>
      <c r="E62" s="104">
        <v>0</v>
      </c>
    </row>
    <row r="63" spans="1:5" ht="25.5" x14ac:dyDescent="0.25">
      <c r="A63" s="24" t="s">
        <v>492</v>
      </c>
      <c r="B63" s="15" t="s">
        <v>491</v>
      </c>
      <c r="C63" s="15"/>
      <c r="D63" s="88">
        <v>0</v>
      </c>
      <c r="E63" s="104">
        <v>0</v>
      </c>
    </row>
    <row r="64" spans="1:5" ht="25.5" x14ac:dyDescent="0.25">
      <c r="A64" s="24" t="s">
        <v>490</v>
      </c>
      <c r="B64" s="15" t="s">
        <v>489</v>
      </c>
      <c r="C64" s="15"/>
      <c r="D64" s="88">
        <v>0</v>
      </c>
      <c r="E64" s="104">
        <v>0</v>
      </c>
    </row>
    <row r="65" spans="1:5" ht="25.5" x14ac:dyDescent="0.25">
      <c r="A65" s="25" t="s">
        <v>488</v>
      </c>
      <c r="B65" s="21" t="s">
        <v>487</v>
      </c>
      <c r="C65" s="21"/>
      <c r="D65" s="82">
        <f>D58-D50</f>
        <v>-90360685737</v>
      </c>
      <c r="E65" s="103">
        <f>E58-E50</f>
        <v>0</v>
      </c>
    </row>
    <row r="66" spans="1:5" ht="26.25" customHeight="1" x14ac:dyDescent="0.25">
      <c r="A66" s="2"/>
    </row>
    <row r="67" spans="1:5" ht="13.5" customHeight="1" x14ac:dyDescent="0.25">
      <c r="A67" s="2"/>
      <c r="B67" s="2"/>
      <c r="C67" s="2"/>
      <c r="D67" s="2"/>
    </row>
    <row r="68" spans="1:5" ht="13.5" customHeight="1" x14ac:dyDescent="0.25">
      <c r="A68" s="61"/>
      <c r="B68" s="61"/>
      <c r="C68" s="61"/>
    </row>
    <row r="69" spans="1:5" ht="15.75" customHeight="1" x14ac:dyDescent="0.25">
      <c r="A69" s="77"/>
      <c r="B69" s="102"/>
      <c r="C69" s="102"/>
    </row>
    <row r="70" spans="1:5" ht="13.5" customHeight="1" x14ac:dyDescent="0.15">
      <c r="A70" s="101"/>
      <c r="B70" s="100"/>
      <c r="C70" s="100"/>
      <c r="D70" s="99"/>
    </row>
  </sheetData>
  <printOptions horizontalCentered="1"/>
  <pageMargins left="0" right="0" top="0.5899999737739563" bottom="0.5899999737739563" header="0.5" footer="0.5"/>
  <pageSetup paperSize="9" scale="9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101"/>
  <sheetViews>
    <sheetView showGridLines="0" showZeros="0" showOutlineSymbols="0" view="pageBreakPreview" topLeftCell="A79" zoomScaleNormal="100" zoomScaleSheetLayoutView="100" workbookViewId="0">
      <selection activeCell="D83" sqref="D83:F83"/>
    </sheetView>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2"/>
      <c r="B1" s="2"/>
      <c r="C1" s="134"/>
      <c r="D1" s="98"/>
    </row>
    <row r="2" spans="1:7" ht="43.5" customHeight="1" x14ac:dyDescent="0.25">
      <c r="A2" s="108"/>
    </row>
    <row r="3" spans="1:7" ht="11.25" customHeight="1" x14ac:dyDescent="0.25">
      <c r="A3" s="2"/>
      <c r="B3" s="2"/>
      <c r="C3" s="2"/>
      <c r="D3" s="2"/>
      <c r="E3" s="2"/>
      <c r="F3" s="2"/>
      <c r="G3" s="2"/>
    </row>
    <row r="4" spans="1:7" ht="36.75" customHeight="1" x14ac:dyDescent="0.25">
      <c r="A4" s="97"/>
    </row>
    <row r="5" spans="1:7" ht="22.5" customHeight="1" x14ac:dyDescent="0.25">
      <c r="A5" s="77"/>
    </row>
    <row r="6" spans="1:7" ht="15.75" customHeight="1" x14ac:dyDescent="0.25">
      <c r="A6" s="61"/>
      <c r="B6" s="76"/>
      <c r="C6" s="76"/>
    </row>
    <row r="7" spans="1:7" ht="15.75" customHeight="1" x14ac:dyDescent="0.25">
      <c r="A7" s="2"/>
      <c r="B7" s="2"/>
      <c r="C7" s="2"/>
    </row>
    <row r="8" spans="1:7" ht="15.75" customHeight="1" x14ac:dyDescent="0.25">
      <c r="A8" s="61"/>
      <c r="B8" s="76"/>
      <c r="C8" s="76"/>
    </row>
    <row r="9" spans="1:7" ht="15.75" customHeight="1" x14ac:dyDescent="0.25">
      <c r="A9" s="2"/>
      <c r="B9" s="2"/>
      <c r="C9" s="2"/>
    </row>
    <row r="10" spans="1:7" ht="15.75" customHeight="1" x14ac:dyDescent="0.25">
      <c r="A10" s="61"/>
      <c r="B10" s="76"/>
      <c r="C10" s="76"/>
    </row>
    <row r="11" spans="1:7" ht="15.75" customHeight="1" x14ac:dyDescent="0.25">
      <c r="A11" s="2"/>
      <c r="B11" s="2"/>
      <c r="C11" s="2"/>
    </row>
    <row r="12" spans="1:7" ht="15.75" customHeight="1" x14ac:dyDescent="0.25">
      <c r="A12" s="61"/>
      <c r="B12" s="76"/>
      <c r="C12" s="76"/>
    </row>
    <row r="13" spans="1:7" ht="15.75" customHeight="1" x14ac:dyDescent="0.25">
      <c r="A13" s="2"/>
      <c r="B13" s="2"/>
      <c r="C13" s="2"/>
    </row>
    <row r="14" spans="1:7" ht="15" customHeight="1" x14ac:dyDescent="0.25">
      <c r="A14" s="2"/>
      <c r="B14" s="2"/>
      <c r="C14" s="2"/>
      <c r="D14" s="2"/>
      <c r="E14" s="2"/>
      <c r="F14" s="2"/>
      <c r="G14" s="2"/>
    </row>
    <row r="15" spans="1:7" ht="26.25" customHeight="1" x14ac:dyDescent="0.25">
      <c r="A15" s="133"/>
    </row>
    <row r="16" spans="1:7" ht="15.75" customHeight="1" x14ac:dyDescent="0.25">
      <c r="A16" s="76"/>
    </row>
    <row r="17" spans="1:6" ht="15.75" customHeight="1" x14ac:dyDescent="0.25">
      <c r="A17" s="9"/>
      <c r="B17" s="94"/>
      <c r="C17" s="9"/>
      <c r="D17" s="9"/>
      <c r="E17" s="9"/>
      <c r="F17" s="94"/>
    </row>
    <row r="18" spans="1:6" ht="55.5" customHeight="1" x14ac:dyDescent="0.25">
      <c r="A18" s="8" t="s">
        <v>387</v>
      </c>
      <c r="B18" s="10" t="s">
        <v>18</v>
      </c>
      <c r="C18" s="10" t="s">
        <v>485</v>
      </c>
      <c r="D18" s="10" t="s">
        <v>706</v>
      </c>
      <c r="E18" s="10" t="s">
        <v>705</v>
      </c>
      <c r="F18" s="93" t="s">
        <v>704</v>
      </c>
    </row>
    <row r="19" spans="1:6" ht="25.5" x14ac:dyDescent="0.25">
      <c r="A19" s="121" t="s">
        <v>354</v>
      </c>
      <c r="B19" s="120" t="s">
        <v>703</v>
      </c>
      <c r="C19" s="119" t="s">
        <v>702</v>
      </c>
      <c r="D19" s="122">
        <v>0</v>
      </c>
      <c r="E19" s="122">
        <v>0</v>
      </c>
      <c r="F19" s="117">
        <v>0</v>
      </c>
    </row>
    <row r="20" spans="1:6" ht="25.5" x14ac:dyDescent="0.25">
      <c r="A20" s="132" t="s">
        <v>701</v>
      </c>
      <c r="B20" s="131" t="s">
        <v>700</v>
      </c>
      <c r="C20" s="130" t="s">
        <v>699</v>
      </c>
      <c r="D20" s="129">
        <v>35301202963</v>
      </c>
      <c r="E20" s="129">
        <v>0</v>
      </c>
      <c r="F20" s="128">
        <v>0</v>
      </c>
    </row>
    <row r="21" spans="1:6" ht="25.5" x14ac:dyDescent="0.25">
      <c r="A21" s="132"/>
      <c r="B21" s="131" t="s">
        <v>698</v>
      </c>
      <c r="C21" s="130" t="s">
        <v>697</v>
      </c>
      <c r="D21" s="129">
        <v>0</v>
      </c>
      <c r="E21" s="129">
        <v>0</v>
      </c>
      <c r="F21" s="128">
        <v>0</v>
      </c>
    </row>
    <row r="22" spans="1:6" ht="25.5" x14ac:dyDescent="0.25">
      <c r="A22" s="132"/>
      <c r="B22" s="131" t="s">
        <v>696</v>
      </c>
      <c r="C22" s="130" t="s">
        <v>695</v>
      </c>
      <c r="D22" s="129">
        <v>10114469242</v>
      </c>
      <c r="E22" s="129">
        <v>0</v>
      </c>
      <c r="F22" s="128">
        <v>0</v>
      </c>
    </row>
    <row r="23" spans="1:6" ht="38.25" x14ac:dyDescent="0.25">
      <c r="A23" s="127"/>
      <c r="B23" s="126" t="s">
        <v>694</v>
      </c>
      <c r="C23" s="125" t="s">
        <v>693</v>
      </c>
      <c r="D23" s="124">
        <v>0</v>
      </c>
      <c r="E23" s="124">
        <v>0</v>
      </c>
      <c r="F23" s="123">
        <v>0</v>
      </c>
    </row>
    <row r="24" spans="1:6" ht="38.25" x14ac:dyDescent="0.25">
      <c r="A24" s="127"/>
      <c r="B24" s="126" t="s">
        <v>692</v>
      </c>
      <c r="C24" s="125" t="s">
        <v>691</v>
      </c>
      <c r="D24" s="124">
        <v>0</v>
      </c>
      <c r="E24" s="124">
        <v>0</v>
      </c>
      <c r="F24" s="123">
        <v>0</v>
      </c>
    </row>
    <row r="25" spans="1:6" ht="38.25" x14ac:dyDescent="0.25">
      <c r="A25" s="127"/>
      <c r="B25" s="126" t="s">
        <v>690</v>
      </c>
      <c r="C25" s="125" t="s">
        <v>689</v>
      </c>
      <c r="D25" s="124">
        <v>10114469242</v>
      </c>
      <c r="E25" s="124">
        <v>0</v>
      </c>
      <c r="F25" s="123">
        <v>0</v>
      </c>
    </row>
    <row r="26" spans="1:6" ht="51" x14ac:dyDescent="0.25">
      <c r="A26" s="127"/>
      <c r="B26" s="126" t="s">
        <v>688</v>
      </c>
      <c r="C26" s="125" t="s">
        <v>687</v>
      </c>
      <c r="D26" s="124">
        <v>0</v>
      </c>
      <c r="E26" s="124">
        <v>0</v>
      </c>
      <c r="F26" s="123">
        <v>0</v>
      </c>
    </row>
    <row r="27" spans="1:6" ht="25.5" x14ac:dyDescent="0.25">
      <c r="A27" s="132"/>
      <c r="B27" s="131" t="s">
        <v>686</v>
      </c>
      <c r="C27" s="130" t="s">
        <v>685</v>
      </c>
      <c r="D27" s="129">
        <v>25186733721</v>
      </c>
      <c r="E27" s="129">
        <v>0</v>
      </c>
      <c r="F27" s="128">
        <v>0</v>
      </c>
    </row>
    <row r="28" spans="1:6" ht="25.5" x14ac:dyDescent="0.25">
      <c r="A28" s="132" t="s">
        <v>684</v>
      </c>
      <c r="B28" s="131" t="s">
        <v>683</v>
      </c>
      <c r="C28" s="130" t="s">
        <v>682</v>
      </c>
      <c r="D28" s="129">
        <v>115123843117</v>
      </c>
      <c r="E28" s="129">
        <v>0</v>
      </c>
      <c r="F28" s="128">
        <v>0</v>
      </c>
    </row>
    <row r="29" spans="1:6" ht="25.5" x14ac:dyDescent="0.25">
      <c r="A29" s="127"/>
      <c r="B29" s="126" t="s">
        <v>681</v>
      </c>
      <c r="C29" s="125" t="s">
        <v>680</v>
      </c>
      <c r="D29" s="124">
        <v>0</v>
      </c>
      <c r="E29" s="124">
        <v>0</v>
      </c>
      <c r="F29" s="123">
        <v>0</v>
      </c>
    </row>
    <row r="30" spans="1:6" ht="25.5" x14ac:dyDescent="0.25">
      <c r="A30" s="127"/>
      <c r="B30" s="126" t="s">
        <v>679</v>
      </c>
      <c r="C30" s="125" t="s">
        <v>678</v>
      </c>
      <c r="D30" s="124">
        <v>0</v>
      </c>
      <c r="E30" s="124">
        <v>0</v>
      </c>
      <c r="F30" s="123">
        <v>0</v>
      </c>
    </row>
    <row r="31" spans="1:6" ht="25.5" x14ac:dyDescent="0.25">
      <c r="A31" s="127"/>
      <c r="B31" s="126" t="s">
        <v>677</v>
      </c>
      <c r="C31" s="125" t="s">
        <v>676</v>
      </c>
      <c r="D31" s="124">
        <v>50311560403</v>
      </c>
      <c r="E31" s="124">
        <v>0</v>
      </c>
      <c r="F31" s="123">
        <v>0</v>
      </c>
    </row>
    <row r="32" spans="1:6" ht="25.5" x14ac:dyDescent="0.25">
      <c r="A32" s="127"/>
      <c r="B32" s="126" t="s">
        <v>675</v>
      </c>
      <c r="C32" s="125" t="s">
        <v>674</v>
      </c>
      <c r="D32" s="124">
        <v>44786803262</v>
      </c>
      <c r="E32" s="124">
        <v>0</v>
      </c>
      <c r="F32" s="123">
        <v>0</v>
      </c>
    </row>
    <row r="33" spans="1:6" ht="51" x14ac:dyDescent="0.25">
      <c r="A33" s="127"/>
      <c r="B33" s="126" t="s">
        <v>673</v>
      </c>
      <c r="C33" s="125" t="s">
        <v>672</v>
      </c>
      <c r="D33" s="124">
        <v>20025479452</v>
      </c>
      <c r="E33" s="124">
        <v>0</v>
      </c>
      <c r="F33" s="123">
        <v>0</v>
      </c>
    </row>
    <row r="34" spans="1:6" ht="25.5" x14ac:dyDescent="0.25">
      <c r="A34" s="127"/>
      <c r="B34" s="126" t="s">
        <v>671</v>
      </c>
      <c r="C34" s="125" t="s">
        <v>670</v>
      </c>
      <c r="D34" s="124">
        <v>0</v>
      </c>
      <c r="E34" s="124">
        <v>0</v>
      </c>
      <c r="F34" s="123">
        <v>0</v>
      </c>
    </row>
    <row r="35" spans="1:6" ht="25.5" x14ac:dyDescent="0.25">
      <c r="A35" s="127"/>
      <c r="B35" s="126" t="s">
        <v>669</v>
      </c>
      <c r="C35" s="125" t="s">
        <v>668</v>
      </c>
      <c r="D35" s="124">
        <v>0</v>
      </c>
      <c r="E35" s="124">
        <v>0</v>
      </c>
      <c r="F35" s="123">
        <v>0</v>
      </c>
    </row>
    <row r="36" spans="1:6" ht="25.5" x14ac:dyDescent="0.25">
      <c r="A36" s="127"/>
      <c r="B36" s="126" t="s">
        <v>667</v>
      </c>
      <c r="C36" s="125" t="s">
        <v>666</v>
      </c>
      <c r="D36" s="124">
        <v>0</v>
      </c>
      <c r="E36" s="124">
        <v>0</v>
      </c>
      <c r="F36" s="123">
        <v>0</v>
      </c>
    </row>
    <row r="37" spans="1:6" ht="25.5" x14ac:dyDescent="0.25">
      <c r="A37" s="132" t="s">
        <v>665</v>
      </c>
      <c r="B37" s="131" t="s">
        <v>664</v>
      </c>
      <c r="C37" s="130" t="s">
        <v>663</v>
      </c>
      <c r="D37" s="129">
        <v>621772643</v>
      </c>
      <c r="E37" s="129">
        <v>0</v>
      </c>
      <c r="F37" s="128">
        <v>0</v>
      </c>
    </row>
    <row r="38" spans="1:6" ht="25.5" x14ac:dyDescent="0.25">
      <c r="A38" s="127"/>
      <c r="B38" s="126" t="s">
        <v>662</v>
      </c>
      <c r="C38" s="125" t="s">
        <v>661</v>
      </c>
      <c r="D38" s="124">
        <v>0</v>
      </c>
      <c r="E38" s="124">
        <v>0</v>
      </c>
      <c r="F38" s="123">
        <v>0</v>
      </c>
    </row>
    <row r="39" spans="1:6" ht="25.5" x14ac:dyDescent="0.25">
      <c r="A39" s="127"/>
      <c r="B39" s="126" t="s">
        <v>660</v>
      </c>
      <c r="C39" s="125" t="s">
        <v>659</v>
      </c>
      <c r="D39" s="124">
        <v>621772643</v>
      </c>
      <c r="E39" s="124">
        <v>0</v>
      </c>
      <c r="F39" s="123">
        <v>0</v>
      </c>
    </row>
    <row r="40" spans="1:6" ht="25.5" x14ac:dyDescent="0.25">
      <c r="A40" s="132" t="s">
        <v>658</v>
      </c>
      <c r="B40" s="131" t="s">
        <v>657</v>
      </c>
      <c r="C40" s="130" t="s">
        <v>656</v>
      </c>
      <c r="D40" s="129">
        <v>1415016384</v>
      </c>
      <c r="E40" s="129">
        <v>0</v>
      </c>
      <c r="F40" s="128">
        <v>0</v>
      </c>
    </row>
    <row r="41" spans="1:6" ht="25.5" x14ac:dyDescent="0.25">
      <c r="A41" s="127"/>
      <c r="B41" s="126" t="s">
        <v>655</v>
      </c>
      <c r="C41" s="125" t="s">
        <v>654</v>
      </c>
      <c r="D41" s="124">
        <v>321208159</v>
      </c>
      <c r="E41" s="124">
        <v>0</v>
      </c>
      <c r="F41" s="123">
        <v>0</v>
      </c>
    </row>
    <row r="42" spans="1:6" ht="38.25" x14ac:dyDescent="0.25">
      <c r="A42" s="127"/>
      <c r="B42" s="126" t="s">
        <v>653</v>
      </c>
      <c r="C42" s="125" t="s">
        <v>652</v>
      </c>
      <c r="D42" s="124">
        <v>1093808225</v>
      </c>
      <c r="E42" s="124">
        <v>0</v>
      </c>
      <c r="F42" s="123">
        <v>0</v>
      </c>
    </row>
    <row r="43" spans="1:6" ht="25.5" x14ac:dyDescent="0.25">
      <c r="A43" s="132" t="s">
        <v>651</v>
      </c>
      <c r="B43" s="131" t="s">
        <v>650</v>
      </c>
      <c r="C43" s="130" t="s">
        <v>649</v>
      </c>
      <c r="D43" s="129">
        <v>0</v>
      </c>
      <c r="E43" s="129">
        <v>0</v>
      </c>
      <c r="F43" s="128">
        <v>0</v>
      </c>
    </row>
    <row r="44" spans="1:6" ht="25.5" x14ac:dyDescent="0.25">
      <c r="A44" s="132" t="s">
        <v>648</v>
      </c>
      <c r="B44" s="131" t="s">
        <v>647</v>
      </c>
      <c r="C44" s="130" t="s">
        <v>646</v>
      </c>
      <c r="D44" s="129">
        <v>0</v>
      </c>
      <c r="E44" s="129">
        <v>0</v>
      </c>
      <c r="F44" s="128">
        <v>0</v>
      </c>
    </row>
    <row r="45" spans="1:6" ht="51" x14ac:dyDescent="0.25">
      <c r="A45" s="127"/>
      <c r="B45" s="126" t="s">
        <v>645</v>
      </c>
      <c r="C45" s="125" t="s">
        <v>644</v>
      </c>
      <c r="D45" s="124">
        <v>0</v>
      </c>
      <c r="E45" s="124">
        <v>0</v>
      </c>
      <c r="F45" s="123">
        <v>0</v>
      </c>
    </row>
    <row r="46" spans="1:6" ht="25.5" x14ac:dyDescent="0.25">
      <c r="A46" s="127"/>
      <c r="B46" s="126" t="s">
        <v>643</v>
      </c>
      <c r="C46" s="125" t="s">
        <v>642</v>
      </c>
      <c r="D46" s="124">
        <v>0</v>
      </c>
      <c r="E46" s="124">
        <v>0</v>
      </c>
      <c r="F46" s="123">
        <v>0</v>
      </c>
    </row>
    <row r="47" spans="1:6" ht="25.5" x14ac:dyDescent="0.25">
      <c r="A47" s="127"/>
      <c r="B47" s="126" t="s">
        <v>641</v>
      </c>
      <c r="C47" s="125" t="s">
        <v>640</v>
      </c>
      <c r="D47" s="124">
        <v>0</v>
      </c>
      <c r="E47" s="124">
        <v>0</v>
      </c>
      <c r="F47" s="123">
        <v>0</v>
      </c>
    </row>
    <row r="48" spans="1:6" ht="25.5" x14ac:dyDescent="0.25">
      <c r="A48" s="132" t="s">
        <v>639</v>
      </c>
      <c r="B48" s="131" t="s">
        <v>638</v>
      </c>
      <c r="C48" s="130" t="s">
        <v>637</v>
      </c>
      <c r="D48" s="129">
        <v>0</v>
      </c>
      <c r="E48" s="129">
        <v>0</v>
      </c>
      <c r="F48" s="128">
        <v>0</v>
      </c>
    </row>
    <row r="49" spans="1:6" ht="25.5" x14ac:dyDescent="0.25">
      <c r="A49" s="121" t="s">
        <v>636</v>
      </c>
      <c r="B49" s="120" t="s">
        <v>635</v>
      </c>
      <c r="C49" s="119" t="s">
        <v>634</v>
      </c>
      <c r="D49" s="122">
        <v>152461835107</v>
      </c>
      <c r="E49" s="122">
        <v>0</v>
      </c>
      <c r="F49" s="117">
        <v>0</v>
      </c>
    </row>
    <row r="50" spans="1:6" ht="25.5" x14ac:dyDescent="0.25">
      <c r="A50" s="121" t="s">
        <v>264</v>
      </c>
      <c r="B50" s="120" t="s">
        <v>633</v>
      </c>
      <c r="C50" s="119" t="s">
        <v>632</v>
      </c>
      <c r="D50" s="122">
        <v>0</v>
      </c>
      <c r="E50" s="122">
        <v>0</v>
      </c>
      <c r="F50" s="117">
        <v>0</v>
      </c>
    </row>
    <row r="51" spans="1:6" ht="38.25" x14ac:dyDescent="0.25">
      <c r="A51" s="132" t="s">
        <v>380</v>
      </c>
      <c r="B51" s="131" t="s">
        <v>631</v>
      </c>
      <c r="C51" s="130" t="s">
        <v>630</v>
      </c>
      <c r="D51" s="129">
        <v>0</v>
      </c>
      <c r="E51" s="129">
        <v>0</v>
      </c>
      <c r="F51" s="128">
        <v>0</v>
      </c>
    </row>
    <row r="52" spans="1:6" ht="25.5" x14ac:dyDescent="0.25">
      <c r="A52" s="132" t="s">
        <v>377</v>
      </c>
      <c r="B52" s="131" t="s">
        <v>629</v>
      </c>
      <c r="C52" s="130" t="s">
        <v>628</v>
      </c>
      <c r="D52" s="129">
        <v>271404916</v>
      </c>
      <c r="E52" s="129">
        <v>0</v>
      </c>
      <c r="F52" s="128">
        <v>0</v>
      </c>
    </row>
    <row r="53" spans="1:6" ht="25.5" x14ac:dyDescent="0.25">
      <c r="A53" s="132"/>
      <c r="B53" s="131" t="s">
        <v>627</v>
      </c>
      <c r="C53" s="130" t="s">
        <v>626</v>
      </c>
      <c r="D53" s="129">
        <v>187</v>
      </c>
      <c r="E53" s="129">
        <v>0</v>
      </c>
      <c r="F53" s="128">
        <v>0</v>
      </c>
    </row>
    <row r="54" spans="1:6" ht="38.25" x14ac:dyDescent="0.25">
      <c r="A54" s="127"/>
      <c r="B54" s="126" t="s">
        <v>625</v>
      </c>
      <c r="C54" s="125" t="s">
        <v>624</v>
      </c>
      <c r="D54" s="124">
        <v>187</v>
      </c>
      <c r="E54" s="124">
        <v>0</v>
      </c>
      <c r="F54" s="123">
        <v>0</v>
      </c>
    </row>
    <row r="55" spans="1:6" ht="51" x14ac:dyDescent="0.25">
      <c r="A55" s="127"/>
      <c r="B55" s="126" t="s">
        <v>623</v>
      </c>
      <c r="C55" s="125" t="s">
        <v>622</v>
      </c>
      <c r="D55" s="124">
        <v>0</v>
      </c>
      <c r="E55" s="124">
        <v>0</v>
      </c>
      <c r="F55" s="123">
        <v>0</v>
      </c>
    </row>
    <row r="56" spans="1:6" ht="51" x14ac:dyDescent="0.25">
      <c r="A56" s="127"/>
      <c r="B56" s="126" t="s">
        <v>621</v>
      </c>
      <c r="C56" s="125" t="s">
        <v>620</v>
      </c>
      <c r="D56" s="124">
        <v>0</v>
      </c>
      <c r="E56" s="124">
        <v>0</v>
      </c>
      <c r="F56" s="123">
        <v>0</v>
      </c>
    </row>
    <row r="57" spans="1:6" ht="38.25" x14ac:dyDescent="0.25">
      <c r="A57" s="127"/>
      <c r="B57" s="126" t="s">
        <v>619</v>
      </c>
      <c r="C57" s="125" t="s">
        <v>618</v>
      </c>
      <c r="D57" s="124">
        <v>0</v>
      </c>
      <c r="E57" s="124">
        <v>0</v>
      </c>
      <c r="F57" s="123">
        <v>0</v>
      </c>
    </row>
    <row r="58" spans="1:6" ht="51" x14ac:dyDescent="0.25">
      <c r="A58" s="132"/>
      <c r="B58" s="131" t="s">
        <v>617</v>
      </c>
      <c r="C58" s="130" t="s">
        <v>616</v>
      </c>
      <c r="D58" s="129">
        <v>900000</v>
      </c>
      <c r="E58" s="129">
        <v>0</v>
      </c>
      <c r="F58" s="128">
        <v>0</v>
      </c>
    </row>
    <row r="59" spans="1:6" ht="76.5" x14ac:dyDescent="0.25">
      <c r="A59" s="132"/>
      <c r="B59" s="131" t="s">
        <v>615</v>
      </c>
      <c r="C59" s="130" t="s">
        <v>614</v>
      </c>
      <c r="D59" s="129">
        <v>0</v>
      </c>
      <c r="E59" s="129">
        <v>0</v>
      </c>
      <c r="F59" s="128">
        <v>0</v>
      </c>
    </row>
    <row r="60" spans="1:6" ht="25.5" x14ac:dyDescent="0.25">
      <c r="A60" s="132"/>
      <c r="B60" s="131" t="s">
        <v>613</v>
      </c>
      <c r="C60" s="130" t="s">
        <v>612</v>
      </c>
      <c r="D60" s="129">
        <v>0</v>
      </c>
      <c r="E60" s="129">
        <v>0</v>
      </c>
      <c r="F60" s="128">
        <v>0</v>
      </c>
    </row>
    <row r="61" spans="1:6" ht="38.25" x14ac:dyDescent="0.25">
      <c r="A61" s="132"/>
      <c r="B61" s="131" t="s">
        <v>611</v>
      </c>
      <c r="C61" s="130" t="s">
        <v>610</v>
      </c>
      <c r="D61" s="129">
        <v>24300000</v>
      </c>
      <c r="E61" s="129">
        <v>0</v>
      </c>
      <c r="F61" s="128">
        <v>0</v>
      </c>
    </row>
    <row r="62" spans="1:6" ht="38.25" x14ac:dyDescent="0.25">
      <c r="A62" s="132"/>
      <c r="B62" s="131" t="s">
        <v>609</v>
      </c>
      <c r="C62" s="130" t="s">
        <v>608</v>
      </c>
      <c r="D62" s="129">
        <v>128804729</v>
      </c>
      <c r="E62" s="129">
        <v>0</v>
      </c>
      <c r="F62" s="128">
        <v>0</v>
      </c>
    </row>
    <row r="63" spans="1:6" ht="25.5" x14ac:dyDescent="0.25">
      <c r="A63" s="132"/>
      <c r="B63" s="131" t="s">
        <v>607</v>
      </c>
      <c r="C63" s="130" t="s">
        <v>606</v>
      </c>
      <c r="D63" s="129">
        <v>16500000</v>
      </c>
      <c r="E63" s="129">
        <v>0</v>
      </c>
      <c r="F63" s="128">
        <v>0</v>
      </c>
    </row>
    <row r="64" spans="1:6" ht="25.5" x14ac:dyDescent="0.25">
      <c r="A64" s="132"/>
      <c r="B64" s="131" t="s">
        <v>605</v>
      </c>
      <c r="C64" s="130" t="s">
        <v>604</v>
      </c>
      <c r="D64" s="129">
        <v>7700000</v>
      </c>
      <c r="E64" s="129">
        <v>0</v>
      </c>
      <c r="F64" s="128">
        <v>0</v>
      </c>
    </row>
    <row r="65" spans="1:6" ht="25.5" x14ac:dyDescent="0.25">
      <c r="A65" s="132"/>
      <c r="B65" s="131" t="s">
        <v>603</v>
      </c>
      <c r="C65" s="130" t="s">
        <v>602</v>
      </c>
      <c r="D65" s="129">
        <v>0</v>
      </c>
      <c r="E65" s="129">
        <v>0</v>
      </c>
      <c r="F65" s="128">
        <v>0</v>
      </c>
    </row>
    <row r="66" spans="1:6" ht="25.5" x14ac:dyDescent="0.25">
      <c r="A66" s="127"/>
      <c r="B66" s="126" t="s">
        <v>601</v>
      </c>
      <c r="C66" s="125" t="s">
        <v>600</v>
      </c>
      <c r="D66" s="124">
        <v>0</v>
      </c>
      <c r="E66" s="124">
        <v>0</v>
      </c>
      <c r="F66" s="123">
        <v>0</v>
      </c>
    </row>
    <row r="67" spans="1:6" ht="38.25" x14ac:dyDescent="0.25">
      <c r="A67" s="127"/>
      <c r="B67" s="126" t="s">
        <v>599</v>
      </c>
      <c r="C67" s="125" t="s">
        <v>598</v>
      </c>
      <c r="D67" s="124">
        <v>0</v>
      </c>
      <c r="E67" s="124">
        <v>0</v>
      </c>
      <c r="F67" s="123">
        <v>0</v>
      </c>
    </row>
    <row r="68" spans="1:6" ht="25.5" x14ac:dyDescent="0.25">
      <c r="A68" s="132"/>
      <c r="B68" s="131" t="s">
        <v>597</v>
      </c>
      <c r="C68" s="130" t="s">
        <v>596</v>
      </c>
      <c r="D68" s="129">
        <v>15000000</v>
      </c>
      <c r="E68" s="129">
        <v>0</v>
      </c>
      <c r="F68" s="128">
        <v>0</v>
      </c>
    </row>
    <row r="69" spans="1:6" ht="38.25" x14ac:dyDescent="0.25">
      <c r="A69" s="127"/>
      <c r="B69" s="126" t="s">
        <v>595</v>
      </c>
      <c r="C69" s="125" t="s">
        <v>594</v>
      </c>
      <c r="D69" s="124">
        <v>15000000</v>
      </c>
      <c r="E69" s="124">
        <v>0</v>
      </c>
      <c r="F69" s="123">
        <v>0</v>
      </c>
    </row>
    <row r="70" spans="1:6" ht="38.25" x14ac:dyDescent="0.25">
      <c r="A70" s="127"/>
      <c r="B70" s="126" t="s">
        <v>64</v>
      </c>
      <c r="C70" s="125" t="s">
        <v>593</v>
      </c>
      <c r="D70" s="124">
        <v>0</v>
      </c>
      <c r="E70" s="124">
        <v>0</v>
      </c>
      <c r="F70" s="123">
        <v>0</v>
      </c>
    </row>
    <row r="71" spans="1:6" ht="25.5" x14ac:dyDescent="0.25">
      <c r="A71" s="127"/>
      <c r="B71" s="126" t="s">
        <v>592</v>
      </c>
      <c r="C71" s="125" t="s">
        <v>591</v>
      </c>
      <c r="D71" s="124">
        <v>0</v>
      </c>
      <c r="E71" s="124">
        <v>0</v>
      </c>
      <c r="F71" s="123">
        <v>0</v>
      </c>
    </row>
    <row r="72" spans="1:6" ht="25.5" x14ac:dyDescent="0.25">
      <c r="A72" s="132"/>
      <c r="B72" s="131" t="s">
        <v>590</v>
      </c>
      <c r="C72" s="130" t="s">
        <v>589</v>
      </c>
      <c r="D72" s="129">
        <v>60000000</v>
      </c>
      <c r="E72" s="129">
        <v>0</v>
      </c>
      <c r="F72" s="128">
        <v>0</v>
      </c>
    </row>
    <row r="73" spans="1:6" ht="25.5" x14ac:dyDescent="0.25">
      <c r="A73" s="132"/>
      <c r="B73" s="131" t="s">
        <v>588</v>
      </c>
      <c r="C73" s="130" t="s">
        <v>587</v>
      </c>
      <c r="D73" s="129">
        <v>0</v>
      </c>
      <c r="E73" s="129">
        <v>0</v>
      </c>
      <c r="F73" s="128">
        <v>0</v>
      </c>
    </row>
    <row r="74" spans="1:6" ht="25.5" x14ac:dyDescent="0.25">
      <c r="A74" s="132"/>
      <c r="B74" s="131" t="s">
        <v>586</v>
      </c>
      <c r="C74" s="130" t="s">
        <v>585</v>
      </c>
      <c r="D74" s="129">
        <v>0</v>
      </c>
      <c r="E74" s="129">
        <v>0</v>
      </c>
      <c r="F74" s="128">
        <v>0</v>
      </c>
    </row>
    <row r="75" spans="1:6" ht="38.25" x14ac:dyDescent="0.25">
      <c r="A75" s="132"/>
      <c r="B75" s="131" t="s">
        <v>584</v>
      </c>
      <c r="C75" s="130" t="s">
        <v>583</v>
      </c>
      <c r="D75" s="129">
        <v>13200000</v>
      </c>
      <c r="E75" s="129">
        <v>0</v>
      </c>
      <c r="F75" s="128">
        <v>0</v>
      </c>
    </row>
    <row r="76" spans="1:6" ht="63.75" x14ac:dyDescent="0.25">
      <c r="A76" s="132"/>
      <c r="B76" s="131" t="s">
        <v>582</v>
      </c>
      <c r="C76" s="130" t="s">
        <v>581</v>
      </c>
      <c r="D76" s="129">
        <v>0</v>
      </c>
      <c r="E76" s="129">
        <v>0</v>
      </c>
      <c r="F76" s="128">
        <v>0</v>
      </c>
    </row>
    <row r="77" spans="1:6" ht="51" x14ac:dyDescent="0.25">
      <c r="A77" s="132"/>
      <c r="B77" s="131" t="s">
        <v>580</v>
      </c>
      <c r="C77" s="130" t="s">
        <v>579</v>
      </c>
      <c r="D77" s="129">
        <v>0</v>
      </c>
      <c r="E77" s="129">
        <v>0</v>
      </c>
      <c r="F77" s="128">
        <v>0</v>
      </c>
    </row>
    <row r="78" spans="1:6" ht="25.5" x14ac:dyDescent="0.25">
      <c r="A78" s="132"/>
      <c r="B78" s="131" t="s">
        <v>578</v>
      </c>
      <c r="C78" s="130" t="s">
        <v>577</v>
      </c>
      <c r="D78" s="129">
        <v>5000000</v>
      </c>
      <c r="E78" s="129">
        <v>0</v>
      </c>
      <c r="F78" s="128">
        <v>0</v>
      </c>
    </row>
    <row r="79" spans="1:6" ht="25.5" x14ac:dyDescent="0.25">
      <c r="A79" s="127"/>
      <c r="B79" s="126" t="s">
        <v>576</v>
      </c>
      <c r="C79" s="125" t="s">
        <v>575</v>
      </c>
      <c r="D79" s="124">
        <v>0</v>
      </c>
      <c r="E79" s="124">
        <v>0</v>
      </c>
      <c r="F79" s="123">
        <v>0</v>
      </c>
    </row>
    <row r="80" spans="1:6" ht="51" x14ac:dyDescent="0.25">
      <c r="A80" s="127"/>
      <c r="B80" s="126" t="s">
        <v>574</v>
      </c>
      <c r="C80" s="125" t="s">
        <v>573</v>
      </c>
      <c r="D80" s="124">
        <v>0</v>
      </c>
      <c r="E80" s="124">
        <v>0</v>
      </c>
      <c r="F80" s="123">
        <v>0</v>
      </c>
    </row>
    <row r="81" spans="1:7" ht="51" x14ac:dyDescent="0.25">
      <c r="A81" s="127"/>
      <c r="B81" s="126" t="s">
        <v>572</v>
      </c>
      <c r="C81" s="125" t="s">
        <v>571</v>
      </c>
      <c r="D81" s="124">
        <v>5000000</v>
      </c>
      <c r="E81" s="124">
        <v>0</v>
      </c>
      <c r="F81" s="123">
        <v>0</v>
      </c>
    </row>
    <row r="82" spans="1:7" ht="51" x14ac:dyDescent="0.25">
      <c r="A82" s="127"/>
      <c r="B82" s="126" t="s">
        <v>570</v>
      </c>
      <c r="C82" s="125" t="s">
        <v>569</v>
      </c>
      <c r="D82" s="124">
        <v>0</v>
      </c>
      <c r="E82" s="124">
        <v>0</v>
      </c>
      <c r="F82" s="123">
        <v>0</v>
      </c>
    </row>
    <row r="83" spans="1:7" ht="25.5" x14ac:dyDescent="0.25">
      <c r="A83" s="127"/>
      <c r="B83" s="126" t="s">
        <v>195</v>
      </c>
      <c r="C83" s="125" t="s">
        <v>568</v>
      </c>
      <c r="D83" s="124">
        <v>0</v>
      </c>
      <c r="E83" s="124">
        <v>0</v>
      </c>
      <c r="F83" s="123">
        <v>0</v>
      </c>
    </row>
    <row r="84" spans="1:7" ht="25.5" x14ac:dyDescent="0.25">
      <c r="A84" s="132"/>
      <c r="B84" s="131" t="s">
        <v>567</v>
      </c>
      <c r="C84" s="130" t="s">
        <v>566</v>
      </c>
      <c r="D84" s="129">
        <v>0</v>
      </c>
      <c r="E84" s="129">
        <v>0</v>
      </c>
      <c r="F84" s="128">
        <v>0</v>
      </c>
    </row>
    <row r="85" spans="1:7" ht="25.5" x14ac:dyDescent="0.25">
      <c r="A85" s="127"/>
      <c r="B85" s="126" t="s">
        <v>565</v>
      </c>
      <c r="C85" s="125" t="s">
        <v>564</v>
      </c>
      <c r="D85" s="124">
        <v>0</v>
      </c>
      <c r="E85" s="124">
        <v>0</v>
      </c>
      <c r="F85" s="123">
        <v>0</v>
      </c>
    </row>
    <row r="86" spans="1:7" ht="25.5" x14ac:dyDescent="0.25">
      <c r="A86" s="127"/>
      <c r="B86" s="126" t="s">
        <v>563</v>
      </c>
      <c r="C86" s="125" t="s">
        <v>562</v>
      </c>
      <c r="D86" s="124">
        <v>0</v>
      </c>
      <c r="E86" s="124">
        <v>0</v>
      </c>
      <c r="F86" s="123">
        <v>0</v>
      </c>
    </row>
    <row r="87" spans="1:7" ht="25.5" x14ac:dyDescent="0.25">
      <c r="A87" s="121" t="s">
        <v>561</v>
      </c>
      <c r="B87" s="120" t="s">
        <v>560</v>
      </c>
      <c r="C87" s="119" t="s">
        <v>559</v>
      </c>
      <c r="D87" s="122">
        <v>271404916</v>
      </c>
      <c r="E87" s="122">
        <v>0</v>
      </c>
      <c r="F87" s="117">
        <v>0</v>
      </c>
    </row>
    <row r="88" spans="1:7" ht="25.5" x14ac:dyDescent="0.25">
      <c r="A88" s="121"/>
      <c r="B88" s="120" t="s">
        <v>558</v>
      </c>
      <c r="C88" s="119" t="s">
        <v>557</v>
      </c>
      <c r="D88" s="122">
        <v>152190430191</v>
      </c>
      <c r="E88" s="122">
        <v>0</v>
      </c>
      <c r="F88" s="117">
        <v>0</v>
      </c>
    </row>
    <row r="89" spans="1:7" ht="25.5" x14ac:dyDescent="0.25">
      <c r="A89" s="121"/>
      <c r="B89" s="120" t="s">
        <v>556</v>
      </c>
      <c r="C89" s="119" t="s">
        <v>555</v>
      </c>
      <c r="D89" s="118">
        <v>15056943.98</v>
      </c>
      <c r="E89" s="118">
        <v>0</v>
      </c>
      <c r="F89" s="117">
        <v>0</v>
      </c>
    </row>
    <row r="90" spans="1:7" ht="51" x14ac:dyDescent="0.25">
      <c r="A90" s="116"/>
      <c r="B90" s="115" t="s">
        <v>554</v>
      </c>
      <c r="C90" s="114" t="s">
        <v>553</v>
      </c>
      <c r="D90" s="113">
        <v>10107.65</v>
      </c>
      <c r="E90" s="113">
        <v>0</v>
      </c>
      <c r="F90" s="112">
        <v>0</v>
      </c>
    </row>
    <row r="91" spans="1:7" ht="30.75" customHeight="1" x14ac:dyDescent="0.25">
      <c r="A91" s="111"/>
    </row>
    <row r="92" spans="1:7" ht="6" customHeight="1" x14ac:dyDescent="0.15">
      <c r="A92" s="2"/>
      <c r="B92" s="2"/>
      <c r="C92" s="2"/>
      <c r="D92" s="99"/>
      <c r="E92" s="2"/>
      <c r="F92" s="2"/>
      <c r="G92" s="2"/>
    </row>
    <row r="93" spans="1:7" ht="15.75" customHeight="1" x14ac:dyDescent="0.25">
      <c r="A93" s="62"/>
      <c r="B93" s="62"/>
    </row>
    <row r="94" spans="1:7" ht="15.75" customHeight="1" x14ac:dyDescent="0.25">
      <c r="A94" s="77"/>
      <c r="B94" s="102"/>
    </row>
    <row r="95" spans="1:7" ht="15.75" customHeight="1" x14ac:dyDescent="0.25">
      <c r="A95" s="2"/>
      <c r="B95" s="2"/>
      <c r="C95" s="2"/>
      <c r="D95" s="2"/>
      <c r="E95" s="2"/>
      <c r="F95" s="2"/>
      <c r="G95" s="2"/>
    </row>
    <row r="96" spans="1:7" ht="15.75" customHeight="1" x14ac:dyDescent="0.25">
      <c r="A96" s="2"/>
      <c r="B96" s="2"/>
      <c r="C96" s="2"/>
      <c r="D96" s="2"/>
      <c r="E96" s="2"/>
      <c r="F96" s="2"/>
      <c r="G96" s="2"/>
    </row>
    <row r="97" spans="1:7" ht="15" customHeight="1" x14ac:dyDescent="0.25">
      <c r="A97" s="2"/>
      <c r="B97" s="2"/>
      <c r="C97" s="2"/>
      <c r="D97" s="2"/>
      <c r="E97" s="2"/>
      <c r="F97" s="2"/>
      <c r="G97" s="2"/>
    </row>
    <row r="98" spans="1:7" ht="15" customHeight="1" x14ac:dyDescent="0.25">
      <c r="A98" s="2"/>
      <c r="B98" s="2"/>
      <c r="C98" s="2"/>
      <c r="D98" s="2"/>
      <c r="E98" s="2"/>
      <c r="F98" s="2"/>
      <c r="G98" s="2"/>
    </row>
    <row r="99" spans="1:7" ht="15.75" customHeight="1" x14ac:dyDescent="0.25">
      <c r="A99" s="2"/>
      <c r="B99" s="2"/>
      <c r="C99" s="2"/>
      <c r="D99" s="2"/>
      <c r="E99" s="2"/>
      <c r="F99" s="2"/>
      <c r="G99" s="2"/>
    </row>
    <row r="100" spans="1:7" ht="15.75" customHeight="1" x14ac:dyDescent="0.25">
      <c r="A100" s="2"/>
      <c r="B100" s="2"/>
      <c r="C100" s="2"/>
      <c r="D100" s="2"/>
      <c r="E100" s="2"/>
      <c r="F100" s="2"/>
      <c r="G100" s="2"/>
    </row>
    <row r="101" spans="1:7" ht="31.5" customHeight="1" x14ac:dyDescent="0.25">
      <c r="A101" s="61"/>
      <c r="B101" s="110"/>
    </row>
  </sheetData>
  <printOptions horizontalCentered="1"/>
  <pageMargins left="0" right="0" top="0.5899999737739563" bottom="0.5899999737739563" header="0.5" footer="0.5"/>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H91"/>
  <sheetViews>
    <sheetView showGridLines="0" showZeros="0" showOutlineSymbols="0" view="pageBreakPreview" topLeftCell="A76" zoomScaleNormal="100" zoomScaleSheetLayoutView="100" workbookViewId="0">
      <selection activeCell="D79" sqref="D79:F81"/>
    </sheetView>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 min="8" max="8" width="11" bestFit="1" customWidth="1"/>
  </cols>
  <sheetData>
    <row r="1" spans="1:7" ht="56.25" customHeight="1" x14ac:dyDescent="0.25">
      <c r="A1" s="2"/>
      <c r="B1" s="2"/>
      <c r="C1" s="134"/>
      <c r="D1" s="98"/>
    </row>
    <row r="2" spans="1:7" ht="43.5" customHeight="1" x14ac:dyDescent="0.25">
      <c r="A2" s="137"/>
    </row>
    <row r="3" spans="1:7" ht="11.25" customHeight="1" x14ac:dyDescent="0.25">
      <c r="A3" s="2"/>
      <c r="B3" s="2"/>
      <c r="C3" s="2"/>
      <c r="D3" s="2"/>
      <c r="E3" s="2"/>
      <c r="F3" s="2"/>
      <c r="G3" s="2"/>
    </row>
    <row r="4" spans="1:7" ht="36.75" customHeight="1" x14ac:dyDescent="0.25">
      <c r="A4" s="97"/>
    </row>
    <row r="5" spans="1:7" ht="22.5" customHeight="1" x14ac:dyDescent="0.25">
      <c r="A5" s="102"/>
    </row>
    <row r="6" spans="1:7" ht="15.75" customHeight="1" x14ac:dyDescent="0.25">
      <c r="A6" s="62"/>
      <c r="B6" s="76"/>
      <c r="C6" s="76"/>
    </row>
    <row r="7" spans="1:7" ht="15.75" customHeight="1" x14ac:dyDescent="0.25">
      <c r="A7" s="2"/>
      <c r="B7" s="2"/>
      <c r="C7" s="2"/>
    </row>
    <row r="8" spans="1:7" ht="15.75" customHeight="1" x14ac:dyDescent="0.25">
      <c r="A8" s="61"/>
      <c r="B8" s="76"/>
      <c r="C8" s="76"/>
    </row>
    <row r="9" spans="1:7" ht="15.75" customHeight="1" x14ac:dyDescent="0.25">
      <c r="A9" s="2"/>
      <c r="B9" s="2"/>
      <c r="C9" s="2"/>
    </row>
    <row r="10" spans="1:7" ht="15.75" customHeight="1" x14ac:dyDescent="0.25">
      <c r="A10" s="61"/>
      <c r="B10" s="76"/>
      <c r="C10" s="76"/>
    </row>
    <row r="11" spans="1:7" ht="15.75" customHeight="1" x14ac:dyDescent="0.25">
      <c r="A11" s="2"/>
      <c r="B11" s="2"/>
      <c r="C11" s="2"/>
    </row>
    <row r="12" spans="1:7" ht="15.75" customHeight="1" x14ac:dyDescent="0.25">
      <c r="A12" s="61"/>
      <c r="B12" s="76"/>
      <c r="C12" s="76"/>
    </row>
    <row r="13" spans="1:7" ht="15.75" customHeight="1" x14ac:dyDescent="0.25">
      <c r="A13" s="2"/>
      <c r="B13" s="2"/>
      <c r="C13" s="2"/>
    </row>
    <row r="14" spans="1:7" ht="15" customHeight="1" x14ac:dyDescent="0.25">
      <c r="A14" s="2"/>
      <c r="B14" s="2"/>
      <c r="C14" s="2"/>
      <c r="D14" s="2"/>
      <c r="E14" s="2"/>
      <c r="F14" s="2"/>
      <c r="G14" s="2"/>
    </row>
    <row r="15" spans="1:7" ht="26.25" customHeight="1" x14ac:dyDescent="0.25">
      <c r="A15" s="133"/>
    </row>
    <row r="16" spans="1:7" ht="15.75" customHeight="1" x14ac:dyDescent="0.25">
      <c r="A16" s="76"/>
    </row>
    <row r="17" spans="1:8" ht="15.75" customHeight="1" x14ac:dyDescent="0.25">
      <c r="A17" s="9"/>
      <c r="B17" s="94"/>
      <c r="C17" s="9"/>
      <c r="D17" s="9"/>
      <c r="E17" s="9"/>
      <c r="F17" s="94"/>
    </row>
    <row r="18" spans="1:8" ht="75" customHeight="1" x14ac:dyDescent="0.25">
      <c r="A18" s="8" t="s">
        <v>387</v>
      </c>
      <c r="B18" s="10" t="s">
        <v>18</v>
      </c>
      <c r="C18" s="10" t="s">
        <v>485</v>
      </c>
      <c r="D18" s="10" t="s">
        <v>23</v>
      </c>
      <c r="E18" s="10" t="s">
        <v>829</v>
      </c>
      <c r="F18" s="93" t="s">
        <v>828</v>
      </c>
    </row>
    <row r="19" spans="1:8" ht="25.5" x14ac:dyDescent="0.25">
      <c r="A19" s="69" t="s">
        <v>354</v>
      </c>
      <c r="B19" s="68" t="s">
        <v>827</v>
      </c>
      <c r="C19" s="43" t="s">
        <v>826</v>
      </c>
      <c r="D19" s="13">
        <v>2354855058</v>
      </c>
      <c r="E19" s="13">
        <v>0</v>
      </c>
      <c r="F19" s="42">
        <v>2354855058</v>
      </c>
      <c r="H19" s="164"/>
    </row>
    <row r="20" spans="1:8" ht="25.5" x14ac:dyDescent="0.25">
      <c r="A20" s="71" t="s">
        <v>419</v>
      </c>
      <c r="B20" s="70" t="s">
        <v>825</v>
      </c>
      <c r="C20" s="40" t="s">
        <v>824</v>
      </c>
      <c r="D20" s="16">
        <v>972753487</v>
      </c>
      <c r="E20" s="16">
        <v>0</v>
      </c>
      <c r="F20" s="39">
        <v>972753487</v>
      </c>
      <c r="H20" s="164"/>
    </row>
    <row r="21" spans="1:8" ht="25.5" x14ac:dyDescent="0.25">
      <c r="A21" s="136"/>
      <c r="B21" s="135" t="s">
        <v>823</v>
      </c>
      <c r="C21" s="50" t="s">
        <v>822</v>
      </c>
      <c r="D21" s="19">
        <v>0</v>
      </c>
      <c r="E21" s="19">
        <v>0</v>
      </c>
      <c r="F21" s="49">
        <v>0</v>
      </c>
      <c r="H21" s="164"/>
    </row>
    <row r="22" spans="1:8" ht="25.5" x14ac:dyDescent="0.25">
      <c r="A22" s="136"/>
      <c r="B22" s="135" t="s">
        <v>821</v>
      </c>
      <c r="C22" s="50" t="s">
        <v>820</v>
      </c>
      <c r="D22" s="19">
        <v>972753487</v>
      </c>
      <c r="E22" s="19">
        <v>0</v>
      </c>
      <c r="F22" s="49">
        <v>972753487</v>
      </c>
      <c r="H22" s="164"/>
    </row>
    <row r="23" spans="1:8" ht="25.5" x14ac:dyDescent="0.25">
      <c r="A23" s="71" t="s">
        <v>410</v>
      </c>
      <c r="B23" s="70" t="s">
        <v>819</v>
      </c>
      <c r="C23" s="40" t="s">
        <v>818</v>
      </c>
      <c r="D23" s="16">
        <v>1382101571</v>
      </c>
      <c r="E23" s="16">
        <v>0</v>
      </c>
      <c r="F23" s="39">
        <v>1382101571</v>
      </c>
      <c r="H23" s="164"/>
    </row>
    <row r="24" spans="1:8" ht="25.5" x14ac:dyDescent="0.25">
      <c r="A24" s="136"/>
      <c r="B24" s="135" t="s">
        <v>817</v>
      </c>
      <c r="C24" s="50" t="s">
        <v>816</v>
      </c>
      <c r="D24" s="19">
        <v>858457730</v>
      </c>
      <c r="E24" s="19">
        <v>0</v>
      </c>
      <c r="F24" s="49">
        <v>858457730</v>
      </c>
      <c r="H24" s="164"/>
    </row>
    <row r="25" spans="1:8" ht="25.5" x14ac:dyDescent="0.25">
      <c r="A25" s="136"/>
      <c r="B25" s="135" t="s">
        <v>815</v>
      </c>
      <c r="C25" s="50" t="s">
        <v>814</v>
      </c>
      <c r="D25" s="19">
        <v>523643841</v>
      </c>
      <c r="E25" s="19">
        <v>0</v>
      </c>
      <c r="F25" s="49">
        <v>523643841</v>
      </c>
      <c r="H25" s="164"/>
    </row>
    <row r="26" spans="1:8" ht="25.5" x14ac:dyDescent="0.25">
      <c r="A26" s="71" t="s">
        <v>395</v>
      </c>
      <c r="B26" s="70" t="s">
        <v>813</v>
      </c>
      <c r="C26" s="40" t="s">
        <v>812</v>
      </c>
      <c r="D26" s="16">
        <v>0</v>
      </c>
      <c r="E26" s="16">
        <v>0</v>
      </c>
      <c r="F26" s="39">
        <v>0</v>
      </c>
      <c r="H26" s="164"/>
    </row>
    <row r="27" spans="1:8" ht="25.5" x14ac:dyDescent="0.25">
      <c r="A27" s="136"/>
      <c r="B27" s="135" t="s">
        <v>811</v>
      </c>
      <c r="C27" s="50" t="s">
        <v>810</v>
      </c>
      <c r="D27" s="19">
        <v>0</v>
      </c>
      <c r="E27" s="19">
        <v>0</v>
      </c>
      <c r="F27" s="49">
        <v>0</v>
      </c>
      <c r="H27" s="164"/>
    </row>
    <row r="28" spans="1:8" ht="25.5" x14ac:dyDescent="0.25">
      <c r="A28" s="136"/>
      <c r="B28" s="135" t="s">
        <v>809</v>
      </c>
      <c r="C28" s="50" t="s">
        <v>808</v>
      </c>
      <c r="D28" s="19">
        <v>0</v>
      </c>
      <c r="E28" s="19">
        <v>0</v>
      </c>
      <c r="F28" s="49">
        <v>0</v>
      </c>
      <c r="H28" s="164"/>
    </row>
    <row r="29" spans="1:8" ht="89.25" x14ac:dyDescent="0.25">
      <c r="A29" s="136"/>
      <c r="B29" s="135" t="s">
        <v>807</v>
      </c>
      <c r="C29" s="50" t="s">
        <v>806</v>
      </c>
      <c r="D29" s="19">
        <v>0</v>
      </c>
      <c r="E29" s="19">
        <v>0</v>
      </c>
      <c r="F29" s="49">
        <v>0</v>
      </c>
      <c r="H29" s="164"/>
    </row>
    <row r="30" spans="1:8" ht="25.5" x14ac:dyDescent="0.25">
      <c r="A30" s="69" t="s">
        <v>264</v>
      </c>
      <c r="B30" s="68" t="s">
        <v>805</v>
      </c>
      <c r="C30" s="43" t="s">
        <v>804</v>
      </c>
      <c r="D30" s="13">
        <v>695118223</v>
      </c>
      <c r="E30" s="13">
        <v>0</v>
      </c>
      <c r="F30" s="42">
        <v>695118223</v>
      </c>
      <c r="H30" s="164"/>
    </row>
    <row r="31" spans="1:8" ht="38.25" x14ac:dyDescent="0.25">
      <c r="A31" s="71" t="s">
        <v>419</v>
      </c>
      <c r="B31" s="70" t="s">
        <v>803</v>
      </c>
      <c r="C31" s="40" t="s">
        <v>802</v>
      </c>
      <c r="D31" s="16">
        <v>398358524</v>
      </c>
      <c r="E31" s="16">
        <v>0</v>
      </c>
      <c r="F31" s="39">
        <v>398358524</v>
      </c>
      <c r="H31" s="164"/>
    </row>
    <row r="32" spans="1:8" ht="51" x14ac:dyDescent="0.25">
      <c r="A32" s="71" t="s">
        <v>410</v>
      </c>
      <c r="B32" s="70" t="s">
        <v>801</v>
      </c>
      <c r="C32" s="40" t="s">
        <v>800</v>
      </c>
      <c r="D32" s="16">
        <v>82068375</v>
      </c>
      <c r="E32" s="16">
        <v>0</v>
      </c>
      <c r="F32" s="39">
        <v>82068375</v>
      </c>
      <c r="H32" s="164"/>
    </row>
    <row r="33" spans="1:8" ht="25.5" x14ac:dyDescent="0.25">
      <c r="A33" s="136"/>
      <c r="B33" s="135" t="s">
        <v>215</v>
      </c>
      <c r="C33" s="50" t="s">
        <v>799</v>
      </c>
      <c r="D33" s="19">
        <v>49500000</v>
      </c>
      <c r="E33" s="19">
        <v>0</v>
      </c>
      <c r="F33" s="49">
        <v>49500000</v>
      </c>
      <c r="H33" s="164"/>
    </row>
    <row r="34" spans="1:8" ht="38.25" x14ac:dyDescent="0.25">
      <c r="A34" s="136"/>
      <c r="B34" s="135" t="s">
        <v>213</v>
      </c>
      <c r="C34" s="50" t="s">
        <v>798</v>
      </c>
      <c r="D34" s="19">
        <v>7018629</v>
      </c>
      <c r="E34" s="19">
        <v>0</v>
      </c>
      <c r="F34" s="49">
        <v>7018629</v>
      </c>
      <c r="H34" s="164"/>
    </row>
    <row r="35" spans="1:8" ht="25.5" x14ac:dyDescent="0.25">
      <c r="A35" s="136"/>
      <c r="B35" s="135" t="s">
        <v>211</v>
      </c>
      <c r="C35" s="50" t="s">
        <v>797</v>
      </c>
      <c r="D35" s="19">
        <v>139750</v>
      </c>
      <c r="E35" s="19">
        <v>0</v>
      </c>
      <c r="F35" s="49">
        <v>139750</v>
      </c>
      <c r="H35" s="164"/>
    </row>
    <row r="36" spans="1:8" ht="25.5" x14ac:dyDescent="0.25">
      <c r="A36" s="136"/>
      <c r="B36" s="135" t="s">
        <v>796</v>
      </c>
      <c r="C36" s="50" t="s">
        <v>795</v>
      </c>
      <c r="D36" s="19">
        <v>25409996</v>
      </c>
      <c r="E36" s="19">
        <v>0</v>
      </c>
      <c r="F36" s="49">
        <v>25409996</v>
      </c>
      <c r="H36" s="164"/>
    </row>
    <row r="37" spans="1:8" ht="76.5" x14ac:dyDescent="0.25">
      <c r="A37" s="136"/>
      <c r="B37" s="135" t="s">
        <v>794</v>
      </c>
      <c r="C37" s="50" t="s">
        <v>793</v>
      </c>
      <c r="D37" s="19">
        <v>0</v>
      </c>
      <c r="E37" s="19">
        <v>0</v>
      </c>
      <c r="F37" s="49">
        <v>0</v>
      </c>
      <c r="H37" s="164"/>
    </row>
    <row r="38" spans="1:8" ht="102" x14ac:dyDescent="0.25">
      <c r="A38" s="71" t="s">
        <v>395</v>
      </c>
      <c r="B38" s="70" t="s">
        <v>792</v>
      </c>
      <c r="C38" s="40" t="s">
        <v>791</v>
      </c>
      <c r="D38" s="16">
        <v>90217742</v>
      </c>
      <c r="E38" s="16">
        <v>0</v>
      </c>
      <c r="F38" s="39">
        <v>90217742</v>
      </c>
      <c r="H38" s="164"/>
    </row>
    <row r="39" spans="1:8" ht="25.5" x14ac:dyDescent="0.25">
      <c r="A39" s="136"/>
      <c r="B39" s="135" t="s">
        <v>790</v>
      </c>
      <c r="C39" s="50" t="s">
        <v>789</v>
      </c>
      <c r="D39" s="19">
        <v>54450000</v>
      </c>
      <c r="E39" s="19">
        <v>0</v>
      </c>
      <c r="F39" s="49">
        <v>54450000</v>
      </c>
      <c r="H39" s="164"/>
    </row>
    <row r="40" spans="1:8" ht="25.5" x14ac:dyDescent="0.25">
      <c r="A40" s="136"/>
      <c r="B40" s="135" t="s">
        <v>788</v>
      </c>
      <c r="C40" s="50" t="s">
        <v>787</v>
      </c>
      <c r="D40" s="19">
        <v>35767742</v>
      </c>
      <c r="E40" s="19">
        <v>0</v>
      </c>
      <c r="F40" s="49">
        <v>35767742</v>
      </c>
      <c r="H40" s="164"/>
    </row>
    <row r="41" spans="1:8" ht="63.75" x14ac:dyDescent="0.25">
      <c r="A41" s="136"/>
      <c r="B41" s="135" t="s">
        <v>786</v>
      </c>
      <c r="C41" s="50" t="s">
        <v>785</v>
      </c>
      <c r="D41" s="19">
        <v>0</v>
      </c>
      <c r="E41" s="19">
        <v>0</v>
      </c>
      <c r="F41" s="49">
        <v>0</v>
      </c>
      <c r="H41" s="164"/>
    </row>
    <row r="42" spans="1:8" ht="51" x14ac:dyDescent="0.25">
      <c r="A42" s="136"/>
      <c r="B42" s="135" t="s">
        <v>784</v>
      </c>
      <c r="C42" s="50" t="s">
        <v>783</v>
      </c>
      <c r="D42" s="19">
        <v>0</v>
      </c>
      <c r="E42" s="19">
        <v>0</v>
      </c>
      <c r="F42" s="49">
        <v>0</v>
      </c>
      <c r="H42" s="164"/>
    </row>
    <row r="43" spans="1:8" ht="38.25" x14ac:dyDescent="0.25">
      <c r="A43" s="71" t="s">
        <v>434</v>
      </c>
      <c r="B43" s="70" t="s">
        <v>782</v>
      </c>
      <c r="C43" s="40" t="s">
        <v>781</v>
      </c>
      <c r="D43" s="16">
        <v>60000000</v>
      </c>
      <c r="E43" s="16">
        <v>0</v>
      </c>
      <c r="F43" s="39">
        <v>60000000</v>
      </c>
      <c r="H43" s="164"/>
    </row>
    <row r="44" spans="1:8" ht="89.25" x14ac:dyDescent="0.25">
      <c r="A44" s="71" t="s">
        <v>431</v>
      </c>
      <c r="B44" s="70" t="s">
        <v>780</v>
      </c>
      <c r="C44" s="40" t="s">
        <v>779</v>
      </c>
      <c r="D44" s="16">
        <v>29700000</v>
      </c>
      <c r="E44" s="16">
        <v>0</v>
      </c>
      <c r="F44" s="39">
        <v>29700000</v>
      </c>
      <c r="H44" s="164"/>
    </row>
    <row r="45" spans="1:8" ht="38.25" x14ac:dyDescent="0.25">
      <c r="A45" s="136"/>
      <c r="B45" s="135" t="s">
        <v>778</v>
      </c>
      <c r="C45" s="50" t="s">
        <v>777</v>
      </c>
      <c r="D45" s="19">
        <v>29700000</v>
      </c>
      <c r="E45" s="19">
        <v>0</v>
      </c>
      <c r="F45" s="49">
        <v>29700000</v>
      </c>
      <c r="H45" s="164"/>
    </row>
    <row r="46" spans="1:8" ht="38.25" x14ac:dyDescent="0.25">
      <c r="A46" s="136"/>
      <c r="B46" s="135" t="s">
        <v>776</v>
      </c>
      <c r="C46" s="50" t="s">
        <v>775</v>
      </c>
      <c r="D46" s="19">
        <v>0</v>
      </c>
      <c r="E46" s="19">
        <v>0</v>
      </c>
      <c r="F46" s="49">
        <v>0</v>
      </c>
      <c r="H46" s="164"/>
    </row>
    <row r="47" spans="1:8" ht="25.5" x14ac:dyDescent="0.25">
      <c r="A47" s="136"/>
      <c r="B47" s="135" t="s">
        <v>774</v>
      </c>
      <c r="C47" s="50" t="s">
        <v>773</v>
      </c>
      <c r="D47" s="19">
        <v>0</v>
      </c>
      <c r="E47" s="19">
        <v>0</v>
      </c>
      <c r="F47" s="49">
        <v>0</v>
      </c>
      <c r="H47" s="164"/>
    </row>
    <row r="48" spans="1:8" ht="191.25" x14ac:dyDescent="0.25">
      <c r="A48" s="71" t="s">
        <v>428</v>
      </c>
      <c r="B48" s="70" t="s">
        <v>772</v>
      </c>
      <c r="C48" s="40" t="s">
        <v>771</v>
      </c>
      <c r="D48" s="16">
        <v>0</v>
      </c>
      <c r="E48" s="16">
        <v>0</v>
      </c>
      <c r="F48" s="39">
        <v>0</v>
      </c>
      <c r="H48" s="164"/>
    </row>
    <row r="49" spans="1:8" ht="25.5" x14ac:dyDescent="0.25">
      <c r="A49" s="136"/>
      <c r="B49" s="135" t="s">
        <v>770</v>
      </c>
      <c r="C49" s="50" t="s">
        <v>769</v>
      </c>
      <c r="D49" s="19">
        <v>0</v>
      </c>
      <c r="E49" s="19">
        <v>0</v>
      </c>
      <c r="F49" s="49">
        <v>0</v>
      </c>
      <c r="H49" s="164"/>
    </row>
    <row r="50" spans="1:8" ht="25.5" x14ac:dyDescent="0.25">
      <c r="A50" s="136"/>
      <c r="B50" s="135" t="s">
        <v>768</v>
      </c>
      <c r="C50" s="50" t="s">
        <v>767</v>
      </c>
      <c r="D50" s="19">
        <v>0</v>
      </c>
      <c r="E50" s="19">
        <v>0</v>
      </c>
      <c r="F50" s="49">
        <v>0</v>
      </c>
      <c r="H50" s="164"/>
    </row>
    <row r="51" spans="1:8" ht="51" x14ac:dyDescent="0.25">
      <c r="A51" s="136"/>
      <c r="B51" s="135" t="s">
        <v>766</v>
      </c>
      <c r="C51" s="50" t="s">
        <v>765</v>
      </c>
      <c r="D51" s="19">
        <v>0</v>
      </c>
      <c r="E51" s="19">
        <v>0</v>
      </c>
      <c r="F51" s="49">
        <v>0</v>
      </c>
      <c r="H51" s="164"/>
    </row>
    <row r="52" spans="1:8" ht="38.25" x14ac:dyDescent="0.25">
      <c r="A52" s="136"/>
      <c r="B52" s="135" t="s">
        <v>764</v>
      </c>
      <c r="C52" s="50" t="s">
        <v>763</v>
      </c>
      <c r="D52" s="19">
        <v>0</v>
      </c>
      <c r="E52" s="19">
        <v>0</v>
      </c>
      <c r="F52" s="49">
        <v>0</v>
      </c>
      <c r="H52" s="164"/>
    </row>
    <row r="53" spans="1:8" ht="25.5" x14ac:dyDescent="0.25">
      <c r="A53" s="136"/>
      <c r="B53" s="135" t="s">
        <v>762</v>
      </c>
      <c r="C53" s="50" t="s">
        <v>761</v>
      </c>
      <c r="D53" s="19">
        <v>0</v>
      </c>
      <c r="E53" s="19">
        <v>0</v>
      </c>
      <c r="F53" s="49">
        <v>0</v>
      </c>
      <c r="H53" s="164"/>
    </row>
    <row r="54" spans="1:8" ht="51" x14ac:dyDescent="0.25">
      <c r="A54" s="71" t="s">
        <v>425</v>
      </c>
      <c r="B54" s="70" t="s">
        <v>760</v>
      </c>
      <c r="C54" s="40" t="s">
        <v>759</v>
      </c>
      <c r="D54" s="16">
        <v>16752714</v>
      </c>
      <c r="E54" s="16">
        <v>0</v>
      </c>
      <c r="F54" s="39">
        <v>16752714</v>
      </c>
      <c r="H54" s="164"/>
    </row>
    <row r="55" spans="1:8" ht="25.5" x14ac:dyDescent="0.25">
      <c r="A55" s="136"/>
      <c r="B55" s="135" t="s">
        <v>758</v>
      </c>
      <c r="C55" s="50" t="s">
        <v>757</v>
      </c>
      <c r="D55" s="19">
        <v>16752714</v>
      </c>
      <c r="E55" s="19">
        <v>0</v>
      </c>
      <c r="F55" s="49">
        <v>16752714</v>
      </c>
      <c r="H55" s="164"/>
    </row>
    <row r="56" spans="1:8" ht="25.5" x14ac:dyDescent="0.25">
      <c r="A56" s="136"/>
      <c r="B56" s="135" t="s">
        <v>756</v>
      </c>
      <c r="C56" s="50" t="s">
        <v>755</v>
      </c>
      <c r="D56" s="19">
        <v>0</v>
      </c>
      <c r="E56" s="19">
        <v>0</v>
      </c>
      <c r="F56" s="49">
        <v>0</v>
      </c>
      <c r="H56" s="164"/>
    </row>
    <row r="57" spans="1:8" ht="25.5" x14ac:dyDescent="0.25">
      <c r="A57" s="71" t="s">
        <v>754</v>
      </c>
      <c r="B57" s="70" t="s">
        <v>753</v>
      </c>
      <c r="C57" s="40" t="s">
        <v>752</v>
      </c>
      <c r="D57" s="16">
        <v>18020868</v>
      </c>
      <c r="E57" s="16">
        <v>0</v>
      </c>
      <c r="F57" s="39">
        <v>18020868</v>
      </c>
      <c r="H57" s="164"/>
    </row>
    <row r="58" spans="1:8" ht="25.5" x14ac:dyDescent="0.25">
      <c r="A58" s="136"/>
      <c r="B58" s="135" t="s">
        <v>751</v>
      </c>
      <c r="C58" s="50" t="s">
        <v>750</v>
      </c>
      <c r="D58" s="19">
        <v>0</v>
      </c>
      <c r="E58" s="19">
        <v>0</v>
      </c>
      <c r="F58" s="49">
        <v>0</v>
      </c>
      <c r="H58" s="164"/>
    </row>
    <row r="59" spans="1:8" ht="38.25" x14ac:dyDescent="0.25">
      <c r="A59" s="136"/>
      <c r="B59" s="135" t="s">
        <v>749</v>
      </c>
      <c r="C59" s="50" t="s">
        <v>748</v>
      </c>
      <c r="D59" s="19">
        <v>0</v>
      </c>
      <c r="E59" s="19">
        <v>0</v>
      </c>
      <c r="F59" s="49">
        <v>0</v>
      </c>
      <c r="H59" s="164"/>
    </row>
    <row r="60" spans="1:8" ht="38.25" x14ac:dyDescent="0.25">
      <c r="A60" s="136"/>
      <c r="B60" s="135" t="s">
        <v>747</v>
      </c>
      <c r="C60" s="50" t="s">
        <v>746</v>
      </c>
      <c r="D60" s="19">
        <v>5000000</v>
      </c>
      <c r="E60" s="19">
        <v>0</v>
      </c>
      <c r="F60" s="49">
        <v>5000000</v>
      </c>
      <c r="H60" s="164"/>
    </row>
    <row r="61" spans="1:8" ht="25.5" x14ac:dyDescent="0.25">
      <c r="A61" s="136"/>
      <c r="B61" s="135" t="s">
        <v>745</v>
      </c>
      <c r="C61" s="50" t="s">
        <v>744</v>
      </c>
      <c r="D61" s="19">
        <v>13020868</v>
      </c>
      <c r="E61" s="19">
        <v>0</v>
      </c>
      <c r="F61" s="49">
        <v>13020868</v>
      </c>
      <c r="H61" s="164"/>
    </row>
    <row r="62" spans="1:8" ht="25.5" x14ac:dyDescent="0.25">
      <c r="A62" s="136"/>
      <c r="B62" s="135" t="s">
        <v>743</v>
      </c>
      <c r="C62" s="50" t="s">
        <v>742</v>
      </c>
      <c r="D62" s="19">
        <v>0</v>
      </c>
      <c r="E62" s="19">
        <v>0</v>
      </c>
      <c r="F62" s="49">
        <v>0</v>
      </c>
      <c r="H62" s="164"/>
    </row>
    <row r="63" spans="1:8" ht="25.5" x14ac:dyDescent="0.25">
      <c r="A63" s="136"/>
      <c r="B63" s="135" t="s">
        <v>741</v>
      </c>
      <c r="C63" s="50" t="s">
        <v>740</v>
      </c>
      <c r="D63" s="19">
        <v>0</v>
      </c>
      <c r="E63" s="19">
        <v>0</v>
      </c>
      <c r="F63" s="49">
        <v>0</v>
      </c>
      <c r="H63" s="164"/>
    </row>
    <row r="64" spans="1:8" ht="38.25" x14ac:dyDescent="0.25">
      <c r="A64" s="136"/>
      <c r="B64" s="135" t="s">
        <v>739</v>
      </c>
      <c r="C64" s="50" t="s">
        <v>738</v>
      </c>
      <c r="D64" s="19">
        <v>0</v>
      </c>
      <c r="E64" s="19">
        <v>0</v>
      </c>
      <c r="F64" s="49">
        <v>0</v>
      </c>
      <c r="H64" s="164"/>
    </row>
    <row r="65" spans="1:8" ht="38.25" x14ac:dyDescent="0.25">
      <c r="A65" s="136"/>
      <c r="B65" s="135" t="s">
        <v>737</v>
      </c>
      <c r="C65" s="50" t="s">
        <v>736</v>
      </c>
      <c r="D65" s="19">
        <v>0</v>
      </c>
      <c r="E65" s="19">
        <v>0</v>
      </c>
      <c r="F65" s="49">
        <v>0</v>
      </c>
      <c r="H65" s="164"/>
    </row>
    <row r="66" spans="1:8" ht="51" x14ac:dyDescent="0.25">
      <c r="A66" s="69" t="s">
        <v>374</v>
      </c>
      <c r="B66" s="68" t="s">
        <v>735</v>
      </c>
      <c r="C66" s="43" t="s">
        <v>734</v>
      </c>
      <c r="D66" s="13">
        <v>1659736835</v>
      </c>
      <c r="E66" s="13">
        <v>0</v>
      </c>
      <c r="F66" s="42">
        <v>1659736835</v>
      </c>
      <c r="H66" s="164"/>
    </row>
    <row r="67" spans="1:8" ht="38.25" x14ac:dyDescent="0.25">
      <c r="A67" s="69" t="s">
        <v>365</v>
      </c>
      <c r="B67" s="68" t="s">
        <v>733</v>
      </c>
      <c r="C67" s="43" t="s">
        <v>732</v>
      </c>
      <c r="D67" s="13">
        <v>-597038</v>
      </c>
      <c r="E67" s="13">
        <v>0</v>
      </c>
      <c r="F67" s="42">
        <v>-597038</v>
      </c>
      <c r="H67" s="164"/>
    </row>
    <row r="68" spans="1:8" ht="51" x14ac:dyDescent="0.25">
      <c r="A68" s="71" t="s">
        <v>419</v>
      </c>
      <c r="B68" s="70" t="s">
        <v>731</v>
      </c>
      <c r="C68" s="40" t="s">
        <v>730</v>
      </c>
      <c r="D68" s="16">
        <v>63014</v>
      </c>
      <c r="E68" s="16">
        <v>0</v>
      </c>
      <c r="F68" s="39">
        <v>63014</v>
      </c>
      <c r="H68" s="164"/>
    </row>
    <row r="69" spans="1:8" ht="51" x14ac:dyDescent="0.25">
      <c r="A69" s="71" t="s">
        <v>410</v>
      </c>
      <c r="B69" s="70" t="s">
        <v>729</v>
      </c>
      <c r="C69" s="40" t="s">
        <v>728</v>
      </c>
      <c r="D69" s="16">
        <v>-660052</v>
      </c>
      <c r="E69" s="16">
        <v>0</v>
      </c>
      <c r="F69" s="39">
        <v>-660052</v>
      </c>
      <c r="H69" s="164"/>
    </row>
    <row r="70" spans="1:8" ht="76.5" x14ac:dyDescent="0.25">
      <c r="A70" s="69" t="s">
        <v>362</v>
      </c>
      <c r="B70" s="68" t="s">
        <v>727</v>
      </c>
      <c r="C70" s="43" t="s">
        <v>726</v>
      </c>
      <c r="D70" s="13">
        <v>1659139797</v>
      </c>
      <c r="E70" s="13">
        <v>0</v>
      </c>
      <c r="F70" s="42">
        <v>1659139797</v>
      </c>
      <c r="H70" s="164"/>
    </row>
    <row r="71" spans="1:8" ht="38.25" x14ac:dyDescent="0.25">
      <c r="A71" s="69" t="s">
        <v>162</v>
      </c>
      <c r="B71" s="68" t="s">
        <v>725</v>
      </c>
      <c r="C71" s="43" t="s">
        <v>724</v>
      </c>
      <c r="D71" s="13">
        <v>125661888700</v>
      </c>
      <c r="E71" s="13">
        <v>0</v>
      </c>
      <c r="F71" s="42">
        <v>125661888700</v>
      </c>
      <c r="H71" s="164"/>
    </row>
    <row r="72" spans="1:8" ht="51" x14ac:dyDescent="0.25">
      <c r="A72" s="69" t="s">
        <v>390</v>
      </c>
      <c r="B72" s="68" t="s">
        <v>723</v>
      </c>
      <c r="C72" s="43" t="s">
        <v>722</v>
      </c>
      <c r="D72" s="13">
        <v>26528541491</v>
      </c>
      <c r="E72" s="13">
        <v>0</v>
      </c>
      <c r="F72" s="42">
        <v>26528541491</v>
      </c>
      <c r="H72" s="164"/>
    </row>
    <row r="73" spans="1:8" ht="25.5" x14ac:dyDescent="0.25">
      <c r="A73" s="71"/>
      <c r="B73" s="70" t="s">
        <v>721</v>
      </c>
      <c r="C73" s="40" t="s">
        <v>720</v>
      </c>
      <c r="D73" s="16">
        <v>0</v>
      </c>
      <c r="E73" s="16">
        <v>0</v>
      </c>
      <c r="F73" s="39">
        <v>0</v>
      </c>
      <c r="H73" s="164"/>
    </row>
    <row r="74" spans="1:8" ht="76.5" x14ac:dyDescent="0.25">
      <c r="A74" s="71" t="s">
        <v>419</v>
      </c>
      <c r="B74" s="70" t="s">
        <v>719</v>
      </c>
      <c r="C74" s="40" t="s">
        <v>718</v>
      </c>
      <c r="D74" s="16">
        <v>1659139797</v>
      </c>
      <c r="E74" s="16">
        <v>0</v>
      </c>
      <c r="F74" s="39">
        <v>1659139797</v>
      </c>
      <c r="H74" s="164"/>
    </row>
    <row r="75" spans="1:8" ht="51" x14ac:dyDescent="0.25">
      <c r="A75" s="71" t="s">
        <v>410</v>
      </c>
      <c r="B75" s="70" t="s">
        <v>717</v>
      </c>
      <c r="C75" s="40" t="s">
        <v>716</v>
      </c>
      <c r="D75" s="16">
        <v>24869401694</v>
      </c>
      <c r="E75" s="16">
        <v>0</v>
      </c>
      <c r="F75" s="39">
        <v>24869401694</v>
      </c>
      <c r="H75" s="164"/>
    </row>
    <row r="76" spans="1:8" ht="76.5" x14ac:dyDescent="0.25">
      <c r="A76" s="136"/>
      <c r="B76" s="135" t="s">
        <v>715</v>
      </c>
      <c r="C76" s="50" t="s">
        <v>714</v>
      </c>
      <c r="D76" s="19">
        <v>0</v>
      </c>
      <c r="E76" s="19">
        <v>0</v>
      </c>
      <c r="F76" s="49">
        <v>0</v>
      </c>
      <c r="H76" s="164"/>
    </row>
    <row r="77" spans="1:8" ht="51" x14ac:dyDescent="0.25">
      <c r="A77" s="136"/>
      <c r="B77" s="135" t="s">
        <v>713</v>
      </c>
      <c r="C77" s="50" t="s">
        <v>712</v>
      </c>
      <c r="D77" s="19">
        <v>24875999975</v>
      </c>
      <c r="E77" s="19">
        <v>0</v>
      </c>
      <c r="F77" s="49">
        <v>24875999975</v>
      </c>
      <c r="H77" s="164"/>
    </row>
    <row r="78" spans="1:8" ht="51" x14ac:dyDescent="0.25">
      <c r="A78" s="136"/>
      <c r="B78" s="135" t="s">
        <v>711</v>
      </c>
      <c r="C78" s="50" t="s">
        <v>710</v>
      </c>
      <c r="D78" s="168">
        <v>-6598281</v>
      </c>
      <c r="E78" s="168">
        <v>0</v>
      </c>
      <c r="F78" s="49">
        <v>-6598281</v>
      </c>
      <c r="H78" s="164"/>
    </row>
    <row r="79" spans="1:8" ht="25.5" x14ac:dyDescent="0.25">
      <c r="A79" s="69" t="s">
        <v>709</v>
      </c>
      <c r="B79" s="68" t="s">
        <v>708</v>
      </c>
      <c r="C79" s="43" t="s">
        <v>707</v>
      </c>
      <c r="D79" s="167">
        <v>152190430191</v>
      </c>
      <c r="E79" s="167">
        <v>0</v>
      </c>
      <c r="F79" s="42">
        <v>152190430191</v>
      </c>
      <c r="H79" s="164"/>
    </row>
    <row r="80" spans="1:8" ht="51" x14ac:dyDescent="0.25">
      <c r="A80" s="69" t="s">
        <v>1105</v>
      </c>
      <c r="B80" s="68" t="s">
        <v>1106</v>
      </c>
      <c r="C80" s="43" t="s">
        <v>1107</v>
      </c>
      <c r="D80" s="265">
        <v>5995901246.5841579</v>
      </c>
      <c r="E80" s="265">
        <v>0</v>
      </c>
      <c r="F80" s="265">
        <v>5995901246.5841579</v>
      </c>
    </row>
    <row r="81" spans="1:7" ht="51" x14ac:dyDescent="0.25">
      <c r="A81" s="259"/>
      <c r="B81" s="260" t="s">
        <v>1108</v>
      </c>
      <c r="C81" s="261" t="s">
        <v>1109</v>
      </c>
      <c r="D81" s="263">
        <v>4.1732555943434453E-2</v>
      </c>
      <c r="E81" s="262">
        <v>0</v>
      </c>
      <c r="F81" s="264">
        <v>4.1732555943434453E-2</v>
      </c>
    </row>
    <row r="82" spans="1:7" ht="26.25" customHeight="1" x14ac:dyDescent="0.25">
      <c r="A82" s="2"/>
    </row>
    <row r="83" spans="1:7" ht="11.25" customHeight="1" x14ac:dyDescent="0.15">
      <c r="A83" s="2"/>
      <c r="B83" s="2"/>
      <c r="C83" s="2"/>
      <c r="D83" s="99"/>
      <c r="E83" s="2"/>
      <c r="F83" s="2"/>
      <c r="G83" s="2"/>
    </row>
    <row r="84" spans="1:7" ht="15.75" customHeight="1" x14ac:dyDescent="0.25">
      <c r="A84" s="62"/>
      <c r="B84" s="62"/>
    </row>
    <row r="85" spans="1:7" ht="15.75" customHeight="1" x14ac:dyDescent="0.25">
      <c r="A85" s="77"/>
      <c r="B85" s="102"/>
    </row>
    <row r="86" spans="1:7" ht="15.75" customHeight="1" x14ac:dyDescent="0.25">
      <c r="A86" s="2"/>
      <c r="B86" s="2"/>
      <c r="C86" s="2"/>
      <c r="D86" s="2"/>
      <c r="E86" s="2"/>
      <c r="F86" s="2"/>
      <c r="G86" s="2"/>
    </row>
    <row r="87" spans="1:7" ht="15.75" customHeight="1" x14ac:dyDescent="0.25">
      <c r="A87" s="2"/>
      <c r="B87" s="2"/>
      <c r="C87" s="2"/>
      <c r="D87" s="2"/>
      <c r="E87" s="2"/>
      <c r="F87" s="2"/>
      <c r="G87" s="2"/>
    </row>
    <row r="88" spans="1:7" ht="15" customHeight="1" x14ac:dyDescent="0.25">
      <c r="A88" s="2"/>
      <c r="B88" s="2"/>
      <c r="C88" s="2"/>
      <c r="D88" s="2"/>
      <c r="E88" s="2"/>
      <c r="F88" s="2"/>
      <c r="G88" s="2"/>
    </row>
    <row r="89" spans="1:7" ht="15" customHeight="1" x14ac:dyDescent="0.25">
      <c r="A89" s="2"/>
      <c r="B89" s="2"/>
      <c r="C89" s="2"/>
      <c r="D89" s="2"/>
      <c r="E89" s="2"/>
      <c r="F89" s="2"/>
      <c r="G89" s="2"/>
    </row>
    <row r="90" spans="1:7" ht="15.75" customHeight="1" x14ac:dyDescent="0.25">
      <c r="A90" s="2"/>
      <c r="B90" s="2"/>
      <c r="C90" s="2"/>
      <c r="D90" s="2"/>
      <c r="E90" s="2"/>
      <c r="F90" s="2"/>
      <c r="G90" s="2"/>
    </row>
    <row r="91" spans="1:7" ht="15" customHeight="1" x14ac:dyDescent="0.25">
      <c r="A91" s="62"/>
      <c r="B91" s="62"/>
    </row>
  </sheetData>
  <printOptions horizontalCentered="1"/>
  <pageMargins left="0" right="0" top="0.5899999737739563" bottom="0.5899999737739563" header="0.5" footer="0.5"/>
  <pageSetup paperSize="9" scale="98" orientation="portrait" r:id="rId1"/>
  <colBreaks count="1" manualBreakCount="1">
    <brk id="6"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H78"/>
  <sheetViews>
    <sheetView showGridLines="0" showZeros="0" showOutlineSymbols="0" view="pageBreakPreview" topLeftCell="A46" zoomScaleNormal="100" zoomScaleSheetLayoutView="100" workbookViewId="0">
      <selection activeCell="F61" sqref="F61:G62"/>
    </sheetView>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2"/>
      <c r="B1" s="2"/>
      <c r="C1" s="147"/>
      <c r="D1" s="98"/>
    </row>
    <row r="2" spans="1:8" ht="43.5" customHeight="1" x14ac:dyDescent="0.25">
      <c r="A2" s="137"/>
    </row>
    <row r="3" spans="1:8" ht="11.25" customHeight="1" x14ac:dyDescent="0.25">
      <c r="A3" s="2"/>
      <c r="B3" s="2"/>
      <c r="C3" s="2"/>
      <c r="D3" s="2"/>
      <c r="E3" s="2"/>
      <c r="F3" s="2"/>
      <c r="G3" s="2"/>
      <c r="H3" s="2"/>
    </row>
    <row r="4" spans="1:8" ht="36.75" customHeight="1" x14ac:dyDescent="0.25">
      <c r="A4" s="97"/>
    </row>
    <row r="5" spans="1:8" ht="18.75" customHeight="1" x14ac:dyDescent="0.25">
      <c r="A5" s="77"/>
    </row>
    <row r="6" spans="1:8" ht="15.75" customHeight="1" x14ac:dyDescent="0.25">
      <c r="A6" s="62"/>
      <c r="B6" s="76"/>
      <c r="C6" s="76"/>
    </row>
    <row r="7" spans="1:8" ht="15.75" customHeight="1" x14ac:dyDescent="0.25">
      <c r="A7" s="2"/>
      <c r="B7" s="2"/>
      <c r="C7" s="2"/>
    </row>
    <row r="8" spans="1:8" ht="15.75" customHeight="1" x14ac:dyDescent="0.25">
      <c r="A8" s="61"/>
      <c r="B8" s="76"/>
      <c r="C8" s="76"/>
    </row>
    <row r="9" spans="1:8" ht="15.75" customHeight="1" x14ac:dyDescent="0.25">
      <c r="A9" s="2"/>
      <c r="B9" s="2"/>
      <c r="C9" s="2"/>
    </row>
    <row r="10" spans="1:8" ht="15.75" customHeight="1" x14ac:dyDescent="0.25">
      <c r="A10" s="61"/>
      <c r="B10" s="76"/>
      <c r="C10" s="76"/>
    </row>
    <row r="11" spans="1:8" ht="15.75" customHeight="1" x14ac:dyDescent="0.25">
      <c r="A11" s="2"/>
      <c r="B11" s="2"/>
      <c r="C11" s="2"/>
    </row>
    <row r="12" spans="1:8" ht="15.75" customHeight="1" x14ac:dyDescent="0.25">
      <c r="A12" s="61"/>
      <c r="B12" s="76"/>
      <c r="C12" s="76"/>
    </row>
    <row r="13" spans="1:8" ht="15.75" customHeight="1" x14ac:dyDescent="0.25">
      <c r="A13" s="2"/>
      <c r="B13" s="2"/>
      <c r="C13" s="2"/>
    </row>
    <row r="14" spans="1:8" ht="15.75" customHeight="1" x14ac:dyDescent="0.25">
      <c r="A14" s="2"/>
      <c r="B14" s="2"/>
      <c r="C14" s="2"/>
      <c r="D14" s="146"/>
      <c r="E14" s="2"/>
      <c r="F14" s="2"/>
      <c r="G14" s="2"/>
      <c r="H14" s="2"/>
    </row>
    <row r="15" spans="1:8" ht="26.25" customHeight="1" x14ac:dyDescent="0.25">
      <c r="A15" s="133"/>
    </row>
    <row r="16" spans="1:8" ht="15.75" customHeight="1" x14ac:dyDescent="0.25">
      <c r="A16" s="76"/>
    </row>
    <row r="17" spans="1:7" ht="15.75" customHeight="1" x14ac:dyDescent="0.25">
      <c r="A17" s="9"/>
      <c r="B17" s="9"/>
      <c r="C17" s="9"/>
      <c r="D17" s="145"/>
      <c r="E17" s="9"/>
      <c r="F17" s="9"/>
      <c r="G17" s="94"/>
    </row>
    <row r="18" spans="1:7" ht="81.75" customHeight="1" x14ac:dyDescent="0.25">
      <c r="A18" s="8" t="s">
        <v>906</v>
      </c>
      <c r="B18" s="10" t="s">
        <v>905</v>
      </c>
      <c r="C18" s="10" t="s">
        <v>485</v>
      </c>
      <c r="D18" s="10" t="s">
        <v>484</v>
      </c>
      <c r="E18" s="10" t="s">
        <v>483</v>
      </c>
      <c r="F18" s="10" t="s">
        <v>482</v>
      </c>
      <c r="G18" s="93" t="s">
        <v>481</v>
      </c>
    </row>
    <row r="19" spans="1:7" ht="26.25" customHeight="1" x14ac:dyDescent="0.25">
      <c r="A19" s="86" t="s">
        <v>354</v>
      </c>
      <c r="B19" s="11" t="s">
        <v>681</v>
      </c>
      <c r="C19" s="12" t="s">
        <v>904</v>
      </c>
      <c r="D19" s="46">
        <v>0</v>
      </c>
      <c r="E19" s="13">
        <v>0</v>
      </c>
      <c r="F19" s="13">
        <v>0</v>
      </c>
      <c r="G19" s="84">
        <v>0</v>
      </c>
    </row>
    <row r="20" spans="1:7" ht="26.25" customHeight="1" x14ac:dyDescent="0.25">
      <c r="A20" s="86"/>
      <c r="B20" s="11" t="s">
        <v>886</v>
      </c>
      <c r="C20" s="12" t="s">
        <v>903</v>
      </c>
      <c r="D20" s="46">
        <v>0</v>
      </c>
      <c r="E20" s="13">
        <v>0</v>
      </c>
      <c r="F20" s="13">
        <v>0</v>
      </c>
      <c r="G20" s="84">
        <v>0</v>
      </c>
    </row>
    <row r="21" spans="1:7" ht="26.25" customHeight="1" x14ac:dyDescent="0.25">
      <c r="A21" s="86" t="s">
        <v>264</v>
      </c>
      <c r="B21" s="11" t="s">
        <v>902</v>
      </c>
      <c r="C21" s="12" t="s">
        <v>901</v>
      </c>
      <c r="D21" s="46">
        <v>0</v>
      </c>
      <c r="E21" s="13">
        <v>0</v>
      </c>
      <c r="F21" s="13">
        <v>0</v>
      </c>
      <c r="G21" s="84">
        <v>0</v>
      </c>
    </row>
    <row r="22" spans="1:7" ht="26.25" customHeight="1" x14ac:dyDescent="0.25">
      <c r="A22" s="86"/>
      <c r="B22" s="11" t="s">
        <v>840</v>
      </c>
      <c r="C22" s="12" t="s">
        <v>900</v>
      </c>
      <c r="D22" s="46">
        <v>0</v>
      </c>
      <c r="E22" s="13">
        <v>0</v>
      </c>
      <c r="F22" s="13">
        <v>0</v>
      </c>
      <c r="G22" s="84">
        <v>0</v>
      </c>
    </row>
    <row r="23" spans="1:7" ht="26.25" customHeight="1" x14ac:dyDescent="0.25">
      <c r="A23" s="86"/>
      <c r="B23" s="11" t="s">
        <v>899</v>
      </c>
      <c r="C23" s="12" t="s">
        <v>898</v>
      </c>
      <c r="D23" s="46">
        <v>0</v>
      </c>
      <c r="E23" s="13">
        <v>0</v>
      </c>
      <c r="F23" s="13">
        <v>0</v>
      </c>
      <c r="G23" s="84">
        <v>0</v>
      </c>
    </row>
    <row r="24" spans="1:7" ht="26.25" customHeight="1" x14ac:dyDescent="0.25">
      <c r="A24" s="86" t="s">
        <v>374</v>
      </c>
      <c r="B24" s="11" t="s">
        <v>677</v>
      </c>
      <c r="C24" s="12" t="s">
        <v>897</v>
      </c>
      <c r="D24" s="46">
        <v>0</v>
      </c>
      <c r="E24" s="13">
        <v>0</v>
      </c>
      <c r="F24" s="13">
        <v>0</v>
      </c>
      <c r="G24" s="84">
        <v>0</v>
      </c>
    </row>
    <row r="25" spans="1:7" ht="26.25" customHeight="1" x14ac:dyDescent="0.25">
      <c r="A25" s="89" t="s">
        <v>419</v>
      </c>
      <c r="B25" s="14" t="s">
        <v>896</v>
      </c>
      <c r="C25" s="15" t="s">
        <v>895</v>
      </c>
      <c r="D25" s="143">
        <v>76</v>
      </c>
      <c r="E25" s="16">
        <v>0</v>
      </c>
      <c r="F25" s="16">
        <v>7774169096</v>
      </c>
      <c r="G25" s="87">
        <v>5.0999999999999997E-2</v>
      </c>
    </row>
    <row r="26" spans="1:7" ht="16.5" customHeight="1" x14ac:dyDescent="0.25">
      <c r="A26" s="89" t="s">
        <v>469</v>
      </c>
      <c r="B26" s="14" t="s">
        <v>468</v>
      </c>
      <c r="C26" s="15" t="s">
        <v>894</v>
      </c>
      <c r="D26" s="143">
        <v>76</v>
      </c>
      <c r="E26" s="16">
        <v>102291698.63158</v>
      </c>
      <c r="F26" s="16">
        <v>7774169096</v>
      </c>
      <c r="G26" s="87">
        <v>5.0999999999999997E-2</v>
      </c>
    </row>
    <row r="27" spans="1:7" ht="26.25" customHeight="1" x14ac:dyDescent="0.25">
      <c r="A27" s="89" t="s">
        <v>410</v>
      </c>
      <c r="B27" s="14" t="s">
        <v>893</v>
      </c>
      <c r="C27" s="15" t="s">
        <v>892</v>
      </c>
      <c r="D27" s="143">
        <v>427347</v>
      </c>
      <c r="E27" s="16">
        <v>0</v>
      </c>
      <c r="F27" s="16">
        <v>42537391307</v>
      </c>
      <c r="G27" s="87">
        <v>0.27900000000000003</v>
      </c>
    </row>
    <row r="28" spans="1:7" ht="16.5" customHeight="1" x14ac:dyDescent="0.25">
      <c r="A28" s="89" t="s">
        <v>407</v>
      </c>
      <c r="B28" s="14" t="s">
        <v>464</v>
      </c>
      <c r="C28" s="15" t="s">
        <v>891</v>
      </c>
      <c r="D28" s="143">
        <v>150000</v>
      </c>
      <c r="E28" s="16">
        <v>100000.02740000001</v>
      </c>
      <c r="F28" s="16">
        <v>15000004110</v>
      </c>
      <c r="G28" s="87">
        <v>9.8400000000000001E-2</v>
      </c>
    </row>
    <row r="29" spans="1:7" ht="16.5" customHeight="1" x14ac:dyDescent="0.25">
      <c r="A29" s="89" t="s">
        <v>404</v>
      </c>
      <c r="B29" s="14" t="s">
        <v>462</v>
      </c>
      <c r="C29" s="15" t="s">
        <v>890</v>
      </c>
      <c r="D29" s="143">
        <v>32990</v>
      </c>
      <c r="E29" s="16">
        <v>97585.287670000005</v>
      </c>
      <c r="F29" s="16">
        <v>3219338640</v>
      </c>
      <c r="G29" s="87">
        <v>2.1100000000000001E-2</v>
      </c>
    </row>
    <row r="30" spans="1:7" ht="16.5" customHeight="1" x14ac:dyDescent="0.25">
      <c r="A30" s="89" t="s">
        <v>401</v>
      </c>
      <c r="B30" s="14" t="s">
        <v>460</v>
      </c>
      <c r="C30" s="15" t="s">
        <v>889</v>
      </c>
      <c r="D30" s="143">
        <v>214357</v>
      </c>
      <c r="E30" s="16">
        <v>99846.640459999995</v>
      </c>
      <c r="F30" s="16">
        <v>21402826309</v>
      </c>
      <c r="G30" s="87">
        <v>0.1404</v>
      </c>
    </row>
    <row r="31" spans="1:7" ht="16.5" customHeight="1" x14ac:dyDescent="0.25">
      <c r="A31" s="89" t="s">
        <v>398</v>
      </c>
      <c r="B31" s="14" t="s">
        <v>458</v>
      </c>
      <c r="C31" s="15" t="s">
        <v>888</v>
      </c>
      <c r="D31" s="143">
        <v>10000</v>
      </c>
      <c r="E31" s="16">
        <v>99999.794519999996</v>
      </c>
      <c r="F31" s="16">
        <v>999997945</v>
      </c>
      <c r="G31" s="87">
        <v>6.6E-3</v>
      </c>
    </row>
    <row r="32" spans="1:7" ht="16.5" customHeight="1" x14ac:dyDescent="0.25">
      <c r="A32" s="89" t="s">
        <v>456</v>
      </c>
      <c r="B32" s="14" t="s">
        <v>455</v>
      </c>
      <c r="C32" s="15" t="s">
        <v>887</v>
      </c>
      <c r="D32" s="143">
        <v>20000</v>
      </c>
      <c r="E32" s="16">
        <v>95761.215169999996</v>
      </c>
      <c r="F32" s="16">
        <v>1915224303</v>
      </c>
      <c r="G32" s="87">
        <v>1.26E-2</v>
      </c>
    </row>
    <row r="33" spans="1:7" ht="25.5" x14ac:dyDescent="0.25">
      <c r="A33" s="86"/>
      <c r="B33" s="11" t="s">
        <v>886</v>
      </c>
      <c r="C33" s="12" t="s">
        <v>885</v>
      </c>
      <c r="D33" s="46">
        <v>427423</v>
      </c>
      <c r="E33" s="13">
        <v>0</v>
      </c>
      <c r="F33" s="13">
        <v>50311560403</v>
      </c>
      <c r="G33" s="84">
        <v>0.33</v>
      </c>
    </row>
    <row r="34" spans="1:7" ht="25.5" x14ac:dyDescent="0.25">
      <c r="A34" s="86" t="s">
        <v>365</v>
      </c>
      <c r="B34" s="11" t="s">
        <v>884</v>
      </c>
      <c r="C34" s="12" t="s">
        <v>883</v>
      </c>
      <c r="D34" s="46">
        <v>0</v>
      </c>
      <c r="E34" s="13">
        <v>0</v>
      </c>
      <c r="F34" s="13">
        <v>0</v>
      </c>
      <c r="G34" s="84">
        <v>0</v>
      </c>
    </row>
    <row r="35" spans="1:7" ht="25.5" x14ac:dyDescent="0.25">
      <c r="A35" s="89" t="s">
        <v>419</v>
      </c>
      <c r="B35" s="14" t="s">
        <v>882</v>
      </c>
      <c r="C35" s="15" t="s">
        <v>881</v>
      </c>
      <c r="D35" s="143">
        <v>0</v>
      </c>
      <c r="E35" s="16">
        <v>0</v>
      </c>
      <c r="F35" s="16">
        <v>0</v>
      </c>
      <c r="G35" s="87">
        <v>0</v>
      </c>
    </row>
    <row r="36" spans="1:7" ht="25.5" x14ac:dyDescent="0.25">
      <c r="A36" s="89" t="s">
        <v>410</v>
      </c>
      <c r="B36" s="14" t="s">
        <v>880</v>
      </c>
      <c r="C36" s="15" t="s">
        <v>879</v>
      </c>
      <c r="D36" s="143">
        <v>0</v>
      </c>
      <c r="E36" s="16">
        <v>0</v>
      </c>
      <c r="F36" s="16">
        <v>0</v>
      </c>
      <c r="G36" s="87">
        <v>0</v>
      </c>
    </row>
    <row r="37" spans="1:7" ht="25.5" x14ac:dyDescent="0.25">
      <c r="A37" s="89"/>
      <c r="B37" s="14" t="s">
        <v>840</v>
      </c>
      <c r="C37" s="15" t="s">
        <v>878</v>
      </c>
      <c r="D37" s="143">
        <v>0</v>
      </c>
      <c r="E37" s="16">
        <v>0</v>
      </c>
      <c r="F37" s="16">
        <v>0</v>
      </c>
      <c r="G37" s="87">
        <v>0</v>
      </c>
    </row>
    <row r="38" spans="1:7" ht="25.5" x14ac:dyDescent="0.25">
      <c r="A38" s="86"/>
      <c r="B38" s="11" t="s">
        <v>877</v>
      </c>
      <c r="C38" s="12" t="s">
        <v>876</v>
      </c>
      <c r="D38" s="46">
        <v>427423</v>
      </c>
      <c r="E38" s="13">
        <v>0</v>
      </c>
      <c r="F38" s="13">
        <v>50311560403</v>
      </c>
      <c r="G38" s="84">
        <v>0.33</v>
      </c>
    </row>
    <row r="39" spans="1:7" ht="25.5" x14ac:dyDescent="0.25">
      <c r="A39" s="86" t="s">
        <v>362</v>
      </c>
      <c r="B39" s="11" t="s">
        <v>875</v>
      </c>
      <c r="C39" s="12" t="s">
        <v>874</v>
      </c>
      <c r="D39" s="46">
        <v>0</v>
      </c>
      <c r="E39" s="13">
        <v>0</v>
      </c>
      <c r="F39" s="13">
        <v>0</v>
      </c>
      <c r="G39" s="84">
        <v>0</v>
      </c>
    </row>
    <row r="40" spans="1:7" ht="25.5" x14ac:dyDescent="0.25">
      <c r="A40" s="89" t="s">
        <v>419</v>
      </c>
      <c r="B40" s="14" t="s">
        <v>873</v>
      </c>
      <c r="C40" s="15" t="s">
        <v>872</v>
      </c>
      <c r="D40" s="143">
        <v>0</v>
      </c>
      <c r="E40" s="16">
        <v>0</v>
      </c>
      <c r="F40" s="16">
        <v>0</v>
      </c>
      <c r="G40" s="87">
        <v>0</v>
      </c>
    </row>
    <row r="41" spans="1:7" ht="25.5" x14ac:dyDescent="0.25">
      <c r="A41" s="89" t="s">
        <v>410</v>
      </c>
      <c r="B41" s="14" t="s">
        <v>871</v>
      </c>
      <c r="C41" s="15" t="s">
        <v>870</v>
      </c>
      <c r="D41" s="143">
        <v>0</v>
      </c>
      <c r="E41" s="16">
        <v>0</v>
      </c>
      <c r="F41" s="16">
        <v>621772643</v>
      </c>
      <c r="G41" s="87">
        <v>4.1000000000000003E-3</v>
      </c>
    </row>
    <row r="42" spans="1:7" ht="25.5" x14ac:dyDescent="0.25">
      <c r="A42" s="92"/>
      <c r="B42" s="17" t="s">
        <v>287</v>
      </c>
      <c r="C42" s="18" t="s">
        <v>869</v>
      </c>
      <c r="D42" s="144">
        <v>0</v>
      </c>
      <c r="E42" s="19">
        <v>0</v>
      </c>
      <c r="F42" s="19">
        <v>621772643</v>
      </c>
      <c r="G42" s="90">
        <v>4.1000000000000003E-3</v>
      </c>
    </row>
    <row r="43" spans="1:7" ht="25.5" x14ac:dyDescent="0.25">
      <c r="A43" s="89" t="s">
        <v>395</v>
      </c>
      <c r="B43" s="14" t="s">
        <v>868</v>
      </c>
      <c r="C43" s="15" t="s">
        <v>867</v>
      </c>
      <c r="D43" s="143">
        <v>0</v>
      </c>
      <c r="E43" s="16">
        <v>0</v>
      </c>
      <c r="F43" s="16">
        <v>1415016384</v>
      </c>
      <c r="G43" s="87">
        <v>9.2999999999999992E-3</v>
      </c>
    </row>
    <row r="44" spans="1:7" ht="51" x14ac:dyDescent="0.25">
      <c r="A44" s="89" t="s">
        <v>434</v>
      </c>
      <c r="B44" s="14" t="s">
        <v>866</v>
      </c>
      <c r="C44" s="15" t="s">
        <v>865</v>
      </c>
      <c r="D44" s="143">
        <v>0</v>
      </c>
      <c r="E44" s="16">
        <v>0</v>
      </c>
      <c r="F44" s="16">
        <v>0</v>
      </c>
      <c r="G44" s="87">
        <v>0</v>
      </c>
    </row>
    <row r="45" spans="1:7" ht="51" x14ac:dyDescent="0.25">
      <c r="A45" s="89" t="s">
        <v>431</v>
      </c>
      <c r="B45" s="14" t="s">
        <v>864</v>
      </c>
      <c r="C45" s="15" t="s">
        <v>863</v>
      </c>
      <c r="D45" s="143">
        <v>0</v>
      </c>
      <c r="E45" s="16">
        <v>0</v>
      </c>
      <c r="F45" s="16">
        <v>0</v>
      </c>
      <c r="G45" s="87">
        <v>0</v>
      </c>
    </row>
    <row r="46" spans="1:7" ht="25.5" x14ac:dyDescent="0.25">
      <c r="A46" s="89" t="s">
        <v>428</v>
      </c>
      <c r="B46" s="14" t="s">
        <v>862</v>
      </c>
      <c r="C46" s="15" t="s">
        <v>861</v>
      </c>
      <c r="D46" s="143">
        <v>0</v>
      </c>
      <c r="E46" s="16">
        <v>0</v>
      </c>
      <c r="F46" s="16">
        <v>0</v>
      </c>
      <c r="G46" s="87">
        <v>0</v>
      </c>
    </row>
    <row r="47" spans="1:7" ht="25.5" x14ac:dyDescent="0.25">
      <c r="A47" s="89" t="s">
        <v>425</v>
      </c>
      <c r="B47" s="14" t="s">
        <v>860</v>
      </c>
      <c r="C47" s="15" t="s">
        <v>859</v>
      </c>
      <c r="D47" s="143">
        <v>0</v>
      </c>
      <c r="E47" s="16">
        <v>0</v>
      </c>
      <c r="F47" s="16">
        <v>0</v>
      </c>
      <c r="G47" s="87">
        <v>0</v>
      </c>
    </row>
    <row r="48" spans="1:7" ht="38.25" x14ac:dyDescent="0.25">
      <c r="A48" s="92" t="s">
        <v>858</v>
      </c>
      <c r="B48" s="17" t="s">
        <v>273</v>
      </c>
      <c r="C48" s="18" t="s">
        <v>857</v>
      </c>
      <c r="D48" s="144">
        <v>0</v>
      </c>
      <c r="E48" s="19">
        <v>0</v>
      </c>
      <c r="F48" s="19">
        <v>0</v>
      </c>
      <c r="G48" s="90">
        <v>0</v>
      </c>
    </row>
    <row r="49" spans="1:8" ht="25.5" x14ac:dyDescent="0.25">
      <c r="A49" s="86"/>
      <c r="B49" s="11" t="s">
        <v>840</v>
      </c>
      <c r="C49" s="12" t="s">
        <v>856</v>
      </c>
      <c r="D49" s="46">
        <v>0</v>
      </c>
      <c r="E49" s="13">
        <v>0</v>
      </c>
      <c r="F49" s="13">
        <v>2036789027</v>
      </c>
      <c r="G49" s="84">
        <v>1.34E-2</v>
      </c>
    </row>
    <row r="50" spans="1:8" ht="25.5" x14ac:dyDescent="0.25">
      <c r="A50" s="86" t="s">
        <v>162</v>
      </c>
      <c r="B50" s="11" t="s">
        <v>698</v>
      </c>
      <c r="C50" s="12" t="s">
        <v>855</v>
      </c>
      <c r="D50" s="46">
        <v>0</v>
      </c>
      <c r="E50" s="13">
        <v>0</v>
      </c>
      <c r="F50" s="13">
        <v>0</v>
      </c>
      <c r="G50" s="84">
        <v>0</v>
      </c>
    </row>
    <row r="51" spans="1:8" ht="25.5" x14ac:dyDescent="0.25">
      <c r="A51" s="89" t="s">
        <v>419</v>
      </c>
      <c r="B51" s="14" t="s">
        <v>854</v>
      </c>
      <c r="C51" s="15" t="s">
        <v>853</v>
      </c>
      <c r="D51" s="143">
        <v>0</v>
      </c>
      <c r="E51" s="16">
        <v>0</v>
      </c>
      <c r="F51" s="16">
        <v>55326682415</v>
      </c>
      <c r="G51" s="87">
        <v>0.3629</v>
      </c>
    </row>
    <row r="52" spans="1:8" ht="25.5" x14ac:dyDescent="0.25">
      <c r="A52" s="92"/>
      <c r="B52" s="17" t="s">
        <v>696</v>
      </c>
      <c r="C52" s="18" t="s">
        <v>852</v>
      </c>
      <c r="D52" s="144">
        <v>0</v>
      </c>
      <c r="E52" s="19">
        <v>0</v>
      </c>
      <c r="F52" s="19">
        <v>10114469242</v>
      </c>
      <c r="G52" s="90">
        <v>6.6299999999999998E-2</v>
      </c>
    </row>
    <row r="53" spans="1:8" ht="25.5" x14ac:dyDescent="0.25">
      <c r="A53" s="92"/>
      <c r="B53" s="17" t="s">
        <v>686</v>
      </c>
      <c r="C53" s="18" t="s">
        <v>851</v>
      </c>
      <c r="D53" s="144">
        <v>0</v>
      </c>
      <c r="E53" s="19">
        <v>0</v>
      </c>
      <c r="F53" s="19">
        <v>25186733721</v>
      </c>
      <c r="G53" s="90">
        <v>0.16520000000000001</v>
      </c>
    </row>
    <row r="54" spans="1:8" ht="25.5" x14ac:dyDescent="0.25">
      <c r="A54" s="92"/>
      <c r="B54" s="17" t="s">
        <v>850</v>
      </c>
      <c r="C54" s="18" t="s">
        <v>849</v>
      </c>
      <c r="D54" s="144">
        <v>0</v>
      </c>
      <c r="E54" s="19">
        <v>0</v>
      </c>
      <c r="F54" s="19">
        <v>20025479452</v>
      </c>
      <c r="G54" s="90">
        <v>0.1313</v>
      </c>
    </row>
    <row r="55" spans="1:8" ht="25.5" x14ac:dyDescent="0.25">
      <c r="A55" s="89" t="s">
        <v>410</v>
      </c>
      <c r="B55" s="14" t="s">
        <v>848</v>
      </c>
      <c r="C55" s="15" t="s">
        <v>847</v>
      </c>
      <c r="D55" s="143">
        <v>0</v>
      </c>
      <c r="E55" s="16">
        <v>0</v>
      </c>
      <c r="F55" s="16">
        <v>44786803262</v>
      </c>
      <c r="G55" s="87">
        <v>0.29380000000000001</v>
      </c>
    </row>
    <row r="56" spans="1:8" ht="16.5" customHeight="1" x14ac:dyDescent="0.25">
      <c r="A56" s="89" t="s">
        <v>407</v>
      </c>
      <c r="B56" s="14" t="s">
        <v>406</v>
      </c>
      <c r="C56" s="15" t="s">
        <v>846</v>
      </c>
      <c r="D56" s="143">
        <v>10000</v>
      </c>
      <c r="E56" s="16"/>
      <c r="F56" s="16">
        <v>10000000000</v>
      </c>
      <c r="G56" s="87">
        <v>6.5600000000000006E-2</v>
      </c>
    </row>
    <row r="57" spans="1:8" ht="16.5" customHeight="1" x14ac:dyDescent="0.25">
      <c r="A57" s="89" t="s">
        <v>404</v>
      </c>
      <c r="B57" s="14" t="s">
        <v>403</v>
      </c>
      <c r="C57" s="15" t="s">
        <v>845</v>
      </c>
      <c r="D57" s="143">
        <v>10000</v>
      </c>
      <c r="E57" s="16"/>
      <c r="F57" s="16">
        <v>10000000000</v>
      </c>
      <c r="G57" s="87">
        <v>6.5600000000000006E-2</v>
      </c>
    </row>
    <row r="58" spans="1:8" ht="16.5" customHeight="1" x14ac:dyDescent="0.25">
      <c r="A58" s="89" t="s">
        <v>401</v>
      </c>
      <c r="B58" s="14" t="s">
        <v>400</v>
      </c>
      <c r="C58" s="15" t="s">
        <v>844</v>
      </c>
      <c r="D58" s="143">
        <v>1</v>
      </c>
      <c r="E58" s="16"/>
      <c r="F58" s="16">
        <v>9905133785</v>
      </c>
      <c r="G58" s="87">
        <v>6.5000000000000002E-2</v>
      </c>
    </row>
    <row r="59" spans="1:8" ht="16.5" customHeight="1" x14ac:dyDescent="0.25">
      <c r="A59" s="89" t="s">
        <v>398</v>
      </c>
      <c r="B59" s="14" t="s">
        <v>397</v>
      </c>
      <c r="C59" s="15" t="s">
        <v>843</v>
      </c>
      <c r="D59" s="143">
        <v>15</v>
      </c>
      <c r="E59" s="16"/>
      <c r="F59" s="16">
        <v>14881669477</v>
      </c>
      <c r="G59" s="87">
        <v>9.7600000000000006E-2</v>
      </c>
    </row>
    <row r="60" spans="1:8" ht="25.5" x14ac:dyDescent="0.25">
      <c r="A60" s="89" t="s">
        <v>395</v>
      </c>
      <c r="B60" s="14" t="s">
        <v>842</v>
      </c>
      <c r="C60" s="15" t="s">
        <v>841</v>
      </c>
      <c r="D60" s="143">
        <v>0</v>
      </c>
      <c r="E60" s="16">
        <v>0</v>
      </c>
      <c r="F60" s="16">
        <v>0</v>
      </c>
      <c r="G60" s="87">
        <v>0</v>
      </c>
    </row>
    <row r="61" spans="1:8" ht="25.5" x14ac:dyDescent="0.25">
      <c r="A61" s="86"/>
      <c r="B61" s="11" t="s">
        <v>840</v>
      </c>
      <c r="C61" s="12" t="s">
        <v>839</v>
      </c>
      <c r="D61" s="46">
        <v>0</v>
      </c>
      <c r="E61" s="13">
        <v>0</v>
      </c>
      <c r="F61" s="13">
        <v>100113485677</v>
      </c>
      <c r="G61" s="84">
        <v>0.65659999999999996</v>
      </c>
    </row>
    <row r="62" spans="1:8" ht="25.5" x14ac:dyDescent="0.25">
      <c r="A62" s="83" t="s">
        <v>390</v>
      </c>
      <c r="B62" s="20" t="s">
        <v>838</v>
      </c>
      <c r="C62" s="21" t="s">
        <v>837</v>
      </c>
      <c r="D62" s="64">
        <v>0</v>
      </c>
      <c r="E62" s="22">
        <v>0</v>
      </c>
      <c r="F62" s="22">
        <v>152461835107</v>
      </c>
      <c r="G62" s="81">
        <v>1</v>
      </c>
    </row>
    <row r="63" spans="1:8" ht="11.25" customHeight="1" x14ac:dyDescent="0.25">
      <c r="A63" s="2"/>
      <c r="B63" s="2"/>
      <c r="C63" s="2"/>
      <c r="D63" s="2"/>
      <c r="E63" s="2"/>
      <c r="F63" s="2"/>
      <c r="G63" s="2"/>
      <c r="H63" s="2"/>
    </row>
    <row r="64" spans="1:8" ht="15.75" customHeight="1" x14ac:dyDescent="0.25">
      <c r="A64" s="142"/>
      <c r="B64" s="2"/>
      <c r="C64" s="2"/>
      <c r="D64" s="2"/>
      <c r="E64" s="2"/>
      <c r="F64" s="2"/>
    </row>
    <row r="65" spans="1:8" ht="26.25" customHeight="1" x14ac:dyDescent="0.25">
      <c r="A65" s="141"/>
    </row>
    <row r="66" spans="1:8" ht="9.75" customHeight="1" x14ac:dyDescent="0.25">
      <c r="A66" s="9"/>
      <c r="B66" s="9"/>
      <c r="C66" s="9"/>
      <c r="D66" s="9"/>
      <c r="E66" s="9"/>
      <c r="F66" s="9"/>
      <c r="G66" s="9"/>
      <c r="H66" s="2"/>
    </row>
    <row r="67" spans="1:8" ht="62.25" customHeight="1" x14ac:dyDescent="0.25">
      <c r="A67" s="140" t="s">
        <v>836</v>
      </c>
      <c r="B67" s="139" t="s">
        <v>835</v>
      </c>
      <c r="C67" s="139" t="s">
        <v>834</v>
      </c>
      <c r="D67" s="139" t="s">
        <v>833</v>
      </c>
      <c r="E67" s="139" t="s">
        <v>832</v>
      </c>
      <c r="F67" s="139" t="s">
        <v>831</v>
      </c>
      <c r="G67" s="138" t="s">
        <v>830</v>
      </c>
    </row>
    <row r="68" spans="1:8" ht="8.25" customHeight="1" x14ac:dyDescent="0.25">
      <c r="A68" s="2"/>
      <c r="B68" s="2"/>
      <c r="C68" s="2"/>
      <c r="D68" s="2"/>
      <c r="E68" s="2"/>
      <c r="F68" s="2"/>
      <c r="G68" s="2"/>
      <c r="H68" s="2"/>
    </row>
    <row r="69" spans="1:8" ht="12.75" customHeight="1" x14ac:dyDescent="0.25">
      <c r="A69" s="62"/>
      <c r="B69" s="62"/>
    </row>
    <row r="70" spans="1:8" ht="15.75" customHeight="1" x14ac:dyDescent="0.25">
      <c r="A70" s="102"/>
      <c r="B70" s="102"/>
    </row>
    <row r="71" spans="1:8" ht="15" customHeight="1" x14ac:dyDescent="0.25">
      <c r="A71" s="2"/>
      <c r="B71" s="2"/>
      <c r="C71" s="2"/>
      <c r="D71" s="2"/>
      <c r="E71" s="2"/>
      <c r="F71" s="2"/>
      <c r="G71" s="2"/>
      <c r="H71" s="2"/>
    </row>
    <row r="72" spans="1:8" ht="15" customHeight="1" x14ac:dyDescent="0.25">
      <c r="A72" s="2"/>
      <c r="B72" s="2"/>
      <c r="C72" s="2"/>
      <c r="D72" s="2"/>
      <c r="E72" s="2"/>
      <c r="F72" s="2"/>
      <c r="G72" s="2"/>
      <c r="H72" s="2"/>
    </row>
    <row r="73" spans="1:8" ht="15" customHeight="1" x14ac:dyDescent="0.25">
      <c r="A73" s="2"/>
      <c r="B73" s="2"/>
      <c r="C73" s="2"/>
      <c r="D73" s="2"/>
      <c r="E73" s="2"/>
      <c r="F73" s="2"/>
      <c r="G73" s="2"/>
      <c r="H73" s="2"/>
    </row>
    <row r="74" spans="1:8" ht="15" customHeight="1" x14ac:dyDescent="0.25">
      <c r="A74" s="2"/>
      <c r="B74" s="2"/>
      <c r="C74" s="2"/>
      <c r="D74" s="2"/>
      <c r="E74" s="2"/>
      <c r="F74" s="2"/>
      <c r="G74" s="2"/>
      <c r="H74" s="2"/>
    </row>
    <row r="75" spans="1:8" ht="15.75" customHeight="1" x14ac:dyDescent="0.25">
      <c r="A75" s="2"/>
      <c r="B75" s="2"/>
      <c r="C75" s="2"/>
      <c r="D75" s="2"/>
      <c r="E75" s="2"/>
      <c r="F75" s="2"/>
      <c r="G75" s="2"/>
      <c r="H75" s="2"/>
    </row>
    <row r="76" spans="1:8" ht="15.75" customHeight="1" x14ac:dyDescent="0.25">
      <c r="A76" s="2"/>
      <c r="B76" s="2"/>
      <c r="C76" s="2"/>
      <c r="D76" s="2"/>
      <c r="E76" s="2"/>
      <c r="F76" s="2"/>
      <c r="G76" s="2"/>
      <c r="H76" s="2"/>
    </row>
    <row r="77" spans="1:8" ht="15.75" customHeight="1" x14ac:dyDescent="0.25">
      <c r="A77" s="2"/>
      <c r="B77" s="2"/>
      <c r="C77" s="2"/>
      <c r="D77" s="2"/>
      <c r="E77" s="2"/>
      <c r="F77" s="2"/>
      <c r="G77" s="2"/>
      <c r="H77" s="2"/>
    </row>
    <row r="78" spans="1:8" ht="15.75" customHeight="1" x14ac:dyDescent="0.25">
      <c r="A78" s="62"/>
      <c r="B78" s="62"/>
    </row>
  </sheetData>
  <printOptions horizontalCentered="1"/>
  <pageMargins left="0" right="0" top="0.5899999737739563" bottom="0.5899999737739563" header="0.5" footer="0.5"/>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K45"/>
  <sheetViews>
    <sheetView zoomScaleNormal="100" zoomScaleSheetLayoutView="100" workbookViewId="0">
      <selection sqref="A1:K1"/>
    </sheetView>
  </sheetViews>
  <sheetFormatPr defaultRowHeight="15" x14ac:dyDescent="0.25"/>
  <cols>
    <col min="1" max="1" width="4.85546875" style="218" customWidth="1"/>
    <col min="2" max="2" width="34.42578125" style="172" customWidth="1"/>
    <col min="3" max="3" width="12.42578125" style="172" bestFit="1" customWidth="1"/>
    <col min="4" max="4" width="9.140625" style="172"/>
    <col min="5" max="5" width="12.28515625" style="172" customWidth="1"/>
    <col min="6" max="6" width="13.28515625" style="172" customWidth="1"/>
    <col min="7" max="7" width="15.28515625" style="172" customWidth="1"/>
    <col min="8" max="11" width="19" style="172" customWidth="1"/>
    <col min="12" max="16384" width="9.140625" style="172"/>
  </cols>
  <sheetData>
    <row r="1" spans="1:11" s="169" customFormat="1" ht="26.25" customHeight="1" x14ac:dyDescent="0.25">
      <c r="A1" s="313" t="s">
        <v>997</v>
      </c>
      <c r="B1" s="313"/>
      <c r="C1" s="313"/>
      <c r="D1" s="313"/>
      <c r="E1" s="313"/>
      <c r="F1" s="313"/>
      <c r="G1" s="313"/>
      <c r="H1" s="313"/>
      <c r="I1" s="313"/>
      <c r="J1" s="313"/>
      <c r="K1" s="313"/>
    </row>
    <row r="2" spans="1:11" ht="52.5" customHeight="1" x14ac:dyDescent="0.25">
      <c r="A2" s="170"/>
      <c r="B2" s="171"/>
      <c r="C2" s="314" t="s">
        <v>998</v>
      </c>
      <c r="D2" s="314"/>
      <c r="E2" s="314"/>
      <c r="F2" s="314"/>
      <c r="G2" s="314"/>
      <c r="H2" s="314"/>
      <c r="I2" s="314"/>
      <c r="J2" s="314"/>
      <c r="K2" s="314"/>
    </row>
    <row r="3" spans="1:11" ht="14.25" customHeight="1" x14ac:dyDescent="0.25">
      <c r="A3" s="315" t="s">
        <v>992</v>
      </c>
      <c r="B3" s="316"/>
      <c r="C3" s="316"/>
      <c r="D3" s="316"/>
      <c r="E3" s="316"/>
      <c r="F3" s="316"/>
      <c r="G3" s="316"/>
      <c r="H3" s="316"/>
      <c r="I3" s="316"/>
      <c r="J3" s="316"/>
      <c r="K3" s="316"/>
    </row>
    <row r="4" spans="1:11" ht="15.75" customHeight="1" x14ac:dyDescent="0.25">
      <c r="A4" s="316"/>
      <c r="B4" s="316"/>
      <c r="C4" s="316"/>
      <c r="D4" s="316"/>
      <c r="E4" s="316"/>
      <c r="F4" s="316"/>
      <c r="G4" s="316"/>
      <c r="H4" s="316"/>
      <c r="I4" s="316"/>
      <c r="J4" s="316"/>
      <c r="K4" s="316"/>
    </row>
    <row r="5" spans="1:11" s="173" customFormat="1" ht="18" customHeight="1" x14ac:dyDescent="0.2">
      <c r="A5" s="317" t="s">
        <v>3</v>
      </c>
      <c r="B5" s="318"/>
      <c r="C5" s="318"/>
      <c r="D5" s="318"/>
      <c r="E5" s="318"/>
      <c r="F5" s="318"/>
      <c r="G5" s="318"/>
      <c r="H5" s="318"/>
      <c r="I5" s="318"/>
      <c r="J5" s="318"/>
      <c r="K5" s="318"/>
    </row>
    <row r="6" spans="1:11" s="173" customFormat="1" ht="11.25" x14ac:dyDescent="0.2">
      <c r="A6" s="174"/>
      <c r="B6" s="174"/>
      <c r="C6" s="174"/>
      <c r="D6" s="174"/>
      <c r="E6" s="174"/>
      <c r="F6" s="175"/>
      <c r="G6" s="176"/>
      <c r="H6" s="176"/>
      <c r="I6" s="176"/>
      <c r="J6" s="176"/>
      <c r="K6" s="176"/>
    </row>
    <row r="7" spans="1:11" s="173" customFormat="1" ht="17.25" customHeight="1" x14ac:dyDescent="0.2">
      <c r="A7" s="304" t="s">
        <v>12</v>
      </c>
      <c r="B7" s="305"/>
      <c r="C7" s="319" t="s">
        <v>13</v>
      </c>
      <c r="D7" s="319"/>
      <c r="E7" s="319"/>
      <c r="F7" s="319"/>
      <c r="G7" s="304"/>
      <c r="H7" s="304"/>
      <c r="I7" s="304"/>
      <c r="J7" s="304"/>
      <c r="K7" s="176"/>
    </row>
    <row r="8" spans="1:11" s="173" customFormat="1" ht="17.25" customHeight="1" x14ac:dyDescent="0.2">
      <c r="A8" s="177" t="s">
        <v>14</v>
      </c>
      <c r="B8" s="178"/>
      <c r="C8" s="179" t="s">
        <v>15</v>
      </c>
      <c r="D8" s="176"/>
      <c r="E8" s="176"/>
      <c r="F8" s="176"/>
      <c r="G8" s="312"/>
      <c r="H8" s="312"/>
      <c r="I8" s="312"/>
      <c r="J8" s="312"/>
      <c r="K8" s="176"/>
    </row>
    <row r="9" spans="1:11" s="173" customFormat="1" ht="17.25" customHeight="1" x14ac:dyDescent="0.2">
      <c r="A9" s="180" t="s">
        <v>4</v>
      </c>
      <c r="B9" s="178"/>
      <c r="C9" s="304" t="s">
        <v>5</v>
      </c>
      <c r="D9" s="304"/>
      <c r="E9" s="304"/>
      <c r="F9" s="304"/>
      <c r="G9" s="304"/>
      <c r="H9" s="181"/>
      <c r="I9" s="181"/>
      <c r="J9" s="181"/>
      <c r="K9" s="176"/>
    </row>
    <row r="10" spans="1:11" s="173" customFormat="1" ht="17.25" customHeight="1" x14ac:dyDescent="0.2">
      <c r="A10" s="177" t="s">
        <v>6</v>
      </c>
      <c r="B10" s="178"/>
      <c r="C10" s="320" t="s">
        <v>7</v>
      </c>
      <c r="D10" s="320"/>
      <c r="E10" s="320"/>
      <c r="F10" s="320"/>
      <c r="G10" s="181"/>
      <c r="H10" s="181"/>
      <c r="I10" s="181"/>
      <c r="J10" s="181"/>
      <c r="K10" s="176"/>
    </row>
    <row r="11" spans="1:11" s="173" customFormat="1" ht="17.25" customHeight="1" x14ac:dyDescent="0.2">
      <c r="A11" s="304" t="s">
        <v>8</v>
      </c>
      <c r="B11" s="305"/>
      <c r="C11" s="182" t="s">
        <v>999</v>
      </c>
      <c r="D11" s="182"/>
      <c r="E11" s="176"/>
      <c r="F11" s="176"/>
      <c r="G11" s="304"/>
      <c r="H11" s="304"/>
      <c r="I11" s="304"/>
      <c r="J11" s="304"/>
      <c r="K11" s="176"/>
    </row>
    <row r="12" spans="1:11" s="173" customFormat="1" ht="17.25" customHeight="1" x14ac:dyDescent="0.2">
      <c r="A12" s="311" t="s">
        <v>1000</v>
      </c>
      <c r="B12" s="311"/>
      <c r="C12" s="183" t="s">
        <v>11</v>
      </c>
      <c r="D12" s="176"/>
      <c r="E12" s="176"/>
      <c r="F12" s="176"/>
      <c r="G12" s="312"/>
      <c r="H12" s="312"/>
      <c r="I12" s="312"/>
      <c r="J12" s="312"/>
      <c r="K12" s="176"/>
    </row>
    <row r="13" spans="1:11" s="173" customFormat="1" ht="17.25" customHeight="1" x14ac:dyDescent="0.2">
      <c r="A13" s="304" t="s">
        <v>16</v>
      </c>
      <c r="B13" s="305"/>
      <c r="C13" s="184" t="s">
        <v>1103</v>
      </c>
      <c r="D13" s="182"/>
      <c r="E13" s="176"/>
      <c r="F13" s="176"/>
      <c r="G13" s="304"/>
      <c r="H13" s="304"/>
      <c r="I13" s="304"/>
      <c r="J13" s="304"/>
      <c r="K13" s="176"/>
    </row>
    <row r="14" spans="1:11" s="173" customFormat="1" ht="17.25" customHeight="1" x14ac:dyDescent="0.2">
      <c r="A14" s="177" t="s">
        <v>17</v>
      </c>
      <c r="B14" s="177"/>
      <c r="C14" s="185" t="s">
        <v>1104</v>
      </c>
      <c r="D14" s="176"/>
      <c r="E14" s="176"/>
      <c r="F14" s="176"/>
      <c r="G14" s="306"/>
      <c r="H14" s="306"/>
      <c r="I14" s="306"/>
      <c r="J14" s="306"/>
      <c r="K14" s="176"/>
    </row>
    <row r="15" spans="1:11" s="173" customFormat="1" ht="11.25" x14ac:dyDescent="0.2">
      <c r="A15" s="177"/>
      <c r="B15" s="177"/>
      <c r="C15" s="186"/>
      <c r="D15" s="176"/>
      <c r="E15" s="176"/>
      <c r="F15" s="176"/>
      <c r="G15" s="187"/>
      <c r="H15" s="187"/>
      <c r="I15" s="187"/>
      <c r="J15" s="187"/>
      <c r="K15" s="176"/>
    </row>
    <row r="16" spans="1:11" s="173" customFormat="1" ht="15.75" customHeight="1" x14ac:dyDescent="0.2">
      <c r="A16" s="188"/>
      <c r="B16" s="176"/>
      <c r="C16" s="176"/>
      <c r="D16" s="176"/>
      <c r="E16" s="176"/>
      <c r="F16" s="176"/>
      <c r="G16" s="176"/>
      <c r="H16" s="176"/>
      <c r="I16" s="176"/>
      <c r="J16" s="176"/>
      <c r="K16" s="176"/>
    </row>
    <row r="17" spans="1:11" s="173" customFormat="1" ht="29.25" customHeight="1" x14ac:dyDescent="0.2">
      <c r="A17" s="188"/>
      <c r="B17" s="176"/>
      <c r="C17" s="176"/>
      <c r="D17" s="176"/>
      <c r="E17" s="176"/>
      <c r="F17" s="176"/>
      <c r="G17" s="176"/>
      <c r="H17" s="176"/>
      <c r="I17" s="176"/>
      <c r="J17" s="176"/>
      <c r="K17" s="176"/>
    </row>
    <row r="18" spans="1:11" s="173" customFormat="1" ht="37.5" customHeight="1" x14ac:dyDescent="0.2">
      <c r="A18" s="307" t="s">
        <v>906</v>
      </c>
      <c r="B18" s="307" t="s">
        <v>1001</v>
      </c>
      <c r="C18" s="309" t="s">
        <v>485</v>
      </c>
      <c r="D18" s="307" t="s">
        <v>1002</v>
      </c>
      <c r="E18" s="307" t="s">
        <v>1003</v>
      </c>
      <c r="F18" s="307" t="s">
        <v>1004</v>
      </c>
      <c r="G18" s="307" t="s">
        <v>1005</v>
      </c>
      <c r="H18" s="302" t="s">
        <v>1006</v>
      </c>
      <c r="I18" s="303"/>
      <c r="J18" s="302" t="s">
        <v>1007</v>
      </c>
      <c r="K18" s="303"/>
    </row>
    <row r="19" spans="1:11" s="173" customFormat="1" ht="73.5" customHeight="1" x14ac:dyDescent="0.2">
      <c r="A19" s="308"/>
      <c r="B19" s="308"/>
      <c r="C19" s="310"/>
      <c r="D19" s="308"/>
      <c r="E19" s="308"/>
      <c r="F19" s="308"/>
      <c r="G19" s="308"/>
      <c r="H19" s="189" t="s">
        <v>1008</v>
      </c>
      <c r="I19" s="189" t="s">
        <v>1009</v>
      </c>
      <c r="J19" s="189" t="s">
        <v>1010</v>
      </c>
      <c r="K19" s="189" t="s">
        <v>1009</v>
      </c>
    </row>
    <row r="20" spans="1:11" s="173" customFormat="1" ht="35.25" customHeight="1" x14ac:dyDescent="0.2">
      <c r="A20" s="190" t="s">
        <v>419</v>
      </c>
      <c r="B20" s="191" t="s">
        <v>1011</v>
      </c>
      <c r="C20" s="190" t="s">
        <v>1012</v>
      </c>
      <c r="D20" s="192"/>
      <c r="E20" s="192"/>
      <c r="F20" s="193"/>
      <c r="G20" s="194"/>
      <c r="H20" s="191"/>
      <c r="I20" s="195"/>
      <c r="J20" s="196"/>
      <c r="K20" s="197"/>
    </row>
    <row r="21" spans="1:11" s="173" customFormat="1" ht="35.25" customHeight="1" x14ac:dyDescent="0.2">
      <c r="A21" s="190" t="s">
        <v>469</v>
      </c>
      <c r="B21" s="191" t="s">
        <v>1013</v>
      </c>
      <c r="C21" s="190" t="s">
        <v>1014</v>
      </c>
      <c r="D21" s="192"/>
      <c r="E21" s="192"/>
      <c r="F21" s="193"/>
      <c r="G21" s="194"/>
      <c r="H21" s="191"/>
      <c r="I21" s="195"/>
      <c r="J21" s="196"/>
      <c r="K21" s="197"/>
    </row>
    <row r="22" spans="1:11" s="173" customFormat="1" ht="35.25" customHeight="1" x14ac:dyDescent="0.2">
      <c r="A22" s="190" t="s">
        <v>354</v>
      </c>
      <c r="B22" s="191" t="s">
        <v>1015</v>
      </c>
      <c r="C22" s="190" t="s">
        <v>1016</v>
      </c>
      <c r="D22" s="193"/>
      <c r="E22" s="193"/>
      <c r="F22" s="193"/>
      <c r="G22" s="194"/>
      <c r="H22" s="191"/>
      <c r="I22" s="195"/>
      <c r="J22" s="191"/>
      <c r="K22" s="195"/>
    </row>
    <row r="23" spans="1:11" s="173" customFormat="1" ht="35.25" customHeight="1" x14ac:dyDescent="0.2">
      <c r="A23" s="190" t="s">
        <v>410</v>
      </c>
      <c r="B23" s="191" t="s">
        <v>1017</v>
      </c>
      <c r="C23" s="190" t="s">
        <v>1018</v>
      </c>
      <c r="D23" s="193"/>
      <c r="E23" s="193"/>
      <c r="F23" s="193"/>
      <c r="G23" s="192"/>
      <c r="H23" s="191"/>
      <c r="I23" s="198"/>
      <c r="J23" s="191"/>
      <c r="K23" s="198"/>
    </row>
    <row r="24" spans="1:11" s="173" customFormat="1" ht="35.25" customHeight="1" x14ac:dyDescent="0.2">
      <c r="A24" s="190" t="s">
        <v>264</v>
      </c>
      <c r="B24" s="191" t="s">
        <v>1019</v>
      </c>
      <c r="C24" s="190" t="s">
        <v>1020</v>
      </c>
      <c r="D24" s="193"/>
      <c r="E24" s="193"/>
      <c r="F24" s="193"/>
      <c r="G24" s="194"/>
      <c r="H24" s="191"/>
      <c r="I24" s="195"/>
      <c r="J24" s="191"/>
      <c r="K24" s="195"/>
    </row>
    <row r="25" spans="1:11" s="203" customFormat="1" ht="35.25" customHeight="1" x14ac:dyDescent="0.15">
      <c r="A25" s="199" t="s">
        <v>1021</v>
      </c>
      <c r="B25" s="200" t="s">
        <v>1022</v>
      </c>
      <c r="C25" s="199" t="s">
        <v>1023</v>
      </c>
      <c r="D25" s="201"/>
      <c r="E25" s="201"/>
      <c r="F25" s="201"/>
      <c r="G25" s="202"/>
      <c r="H25" s="200"/>
      <c r="I25" s="197"/>
      <c r="J25" s="200"/>
      <c r="K25" s="197"/>
    </row>
    <row r="26" spans="1:11" s="173" customFormat="1" ht="35.25" customHeight="1" x14ac:dyDescent="0.2">
      <c r="A26" s="190" t="s">
        <v>395</v>
      </c>
      <c r="B26" s="191" t="s">
        <v>1024</v>
      </c>
      <c r="C26" s="190" t="s">
        <v>1025</v>
      </c>
      <c r="D26" s="193"/>
      <c r="E26" s="193"/>
      <c r="F26" s="193"/>
      <c r="G26" s="194"/>
      <c r="H26" s="191"/>
      <c r="I26" s="195"/>
      <c r="J26" s="191"/>
      <c r="K26" s="195"/>
    </row>
    <row r="27" spans="1:11" s="173" customFormat="1" ht="35.25" customHeight="1" x14ac:dyDescent="0.2">
      <c r="A27" s="190" t="s">
        <v>1026</v>
      </c>
      <c r="B27" s="191" t="s">
        <v>1013</v>
      </c>
      <c r="C27" s="190" t="s">
        <v>1027</v>
      </c>
      <c r="D27" s="193"/>
      <c r="E27" s="193"/>
      <c r="F27" s="193"/>
      <c r="G27" s="194"/>
      <c r="H27" s="191"/>
      <c r="I27" s="195"/>
      <c r="J27" s="191"/>
      <c r="K27" s="195"/>
    </row>
    <row r="28" spans="1:11" s="173" customFormat="1" ht="35.25" customHeight="1" x14ac:dyDescent="0.2">
      <c r="A28" s="190" t="s">
        <v>374</v>
      </c>
      <c r="B28" s="191" t="s">
        <v>1028</v>
      </c>
      <c r="C28" s="190" t="s">
        <v>1029</v>
      </c>
      <c r="D28" s="193"/>
      <c r="E28" s="193"/>
      <c r="F28" s="193"/>
      <c r="G28" s="194"/>
      <c r="H28" s="191"/>
      <c r="I28" s="195"/>
      <c r="J28" s="191"/>
      <c r="K28" s="195"/>
    </row>
    <row r="29" spans="1:11" s="173" customFormat="1" ht="35.25" customHeight="1" x14ac:dyDescent="0.2">
      <c r="A29" s="190" t="s">
        <v>434</v>
      </c>
      <c r="B29" s="191" t="s">
        <v>1030</v>
      </c>
      <c r="C29" s="190" t="s">
        <v>1031</v>
      </c>
      <c r="D29" s="193"/>
      <c r="E29" s="193"/>
      <c r="F29" s="193"/>
      <c r="G29" s="194"/>
      <c r="H29" s="191"/>
      <c r="I29" s="195"/>
      <c r="J29" s="191"/>
      <c r="K29" s="195"/>
    </row>
    <row r="30" spans="1:11" s="173" customFormat="1" ht="35.25" customHeight="1" x14ac:dyDescent="0.2">
      <c r="A30" s="190" t="s">
        <v>1032</v>
      </c>
      <c r="B30" s="191" t="s">
        <v>1013</v>
      </c>
      <c r="C30" s="190" t="s">
        <v>1033</v>
      </c>
      <c r="D30" s="193"/>
      <c r="E30" s="193"/>
      <c r="F30" s="193"/>
      <c r="G30" s="194"/>
      <c r="H30" s="191"/>
      <c r="I30" s="195"/>
      <c r="J30" s="191"/>
      <c r="K30" s="195"/>
    </row>
    <row r="31" spans="1:11" s="173" customFormat="1" ht="35.25" customHeight="1" x14ac:dyDescent="0.2">
      <c r="A31" s="190" t="s">
        <v>365</v>
      </c>
      <c r="B31" s="191" t="s">
        <v>1034</v>
      </c>
      <c r="C31" s="190" t="s">
        <v>1035</v>
      </c>
      <c r="D31" s="193"/>
      <c r="E31" s="193"/>
      <c r="F31" s="193"/>
      <c r="G31" s="194"/>
      <c r="H31" s="191"/>
      <c r="I31" s="195"/>
      <c r="J31" s="191"/>
      <c r="K31" s="195"/>
    </row>
    <row r="32" spans="1:11" s="203" customFormat="1" ht="35.25" customHeight="1" x14ac:dyDescent="0.15">
      <c r="A32" s="199" t="s">
        <v>1036</v>
      </c>
      <c r="B32" s="200" t="s">
        <v>1037</v>
      </c>
      <c r="C32" s="199" t="s">
        <v>1038</v>
      </c>
      <c r="D32" s="201"/>
      <c r="E32" s="201"/>
      <c r="F32" s="201"/>
      <c r="G32" s="202"/>
      <c r="H32" s="200"/>
      <c r="I32" s="197"/>
      <c r="J32" s="200"/>
      <c r="K32" s="197"/>
    </row>
    <row r="33" spans="1:11" s="173" customFormat="1" ht="11.25" x14ac:dyDescent="0.2">
      <c r="A33" s="188"/>
      <c r="B33" s="176"/>
      <c r="C33" s="176"/>
      <c r="D33" s="176"/>
      <c r="E33" s="176"/>
      <c r="F33" s="176"/>
      <c r="G33" s="176"/>
      <c r="H33" s="176"/>
      <c r="I33" s="176"/>
      <c r="J33" s="176"/>
      <c r="K33" s="176"/>
    </row>
    <row r="34" spans="1:11" s="208" customFormat="1" ht="12.75" x14ac:dyDescent="0.25">
      <c r="A34" s="204"/>
      <c r="B34" s="205"/>
      <c r="C34" s="205" t="s">
        <v>967</v>
      </c>
      <c r="D34" s="206"/>
      <c r="E34" s="206"/>
      <c r="F34" s="206"/>
      <c r="G34" s="206"/>
      <c r="H34" s="206"/>
      <c r="I34" s="207" t="s">
        <v>966</v>
      </c>
      <c r="J34" s="206"/>
      <c r="K34" s="206"/>
    </row>
    <row r="35" spans="1:11" s="208" customFormat="1" ht="12.75" x14ac:dyDescent="0.25">
      <c r="A35" s="204"/>
      <c r="B35" s="209"/>
      <c r="C35" s="209" t="s">
        <v>965</v>
      </c>
      <c r="D35" s="206"/>
      <c r="E35" s="206"/>
      <c r="F35" s="206"/>
      <c r="G35" s="206"/>
      <c r="H35" s="206"/>
      <c r="I35" s="210" t="s">
        <v>964</v>
      </c>
      <c r="J35" s="206"/>
      <c r="K35" s="206"/>
    </row>
    <row r="36" spans="1:11" s="213" customFormat="1" x14ac:dyDescent="0.25">
      <c r="A36" s="204"/>
      <c r="B36" s="204"/>
      <c r="C36" s="204"/>
      <c r="D36" s="211"/>
      <c r="E36" s="211"/>
      <c r="F36" s="211"/>
      <c r="G36" s="211"/>
      <c r="H36" s="211"/>
      <c r="I36" s="212"/>
      <c r="J36" s="211"/>
      <c r="K36" s="211"/>
    </row>
    <row r="37" spans="1:11" s="213" customFormat="1" x14ac:dyDescent="0.25">
      <c r="A37" s="204"/>
      <c r="B37" s="204"/>
      <c r="C37" s="204"/>
      <c r="D37" s="211"/>
      <c r="E37" s="211"/>
      <c r="F37" s="211"/>
      <c r="G37" s="211"/>
      <c r="H37" s="211"/>
      <c r="I37" s="212"/>
      <c r="J37" s="211"/>
      <c r="K37" s="211"/>
    </row>
    <row r="38" spans="1:11" s="213" customFormat="1" x14ac:dyDescent="0.25">
      <c r="A38" s="204"/>
      <c r="B38" s="204"/>
      <c r="C38" s="204"/>
      <c r="D38" s="211"/>
      <c r="E38" s="211"/>
      <c r="F38" s="211"/>
      <c r="G38" s="211"/>
      <c r="H38" s="211"/>
      <c r="I38" s="212"/>
      <c r="J38" s="211"/>
      <c r="K38" s="211"/>
    </row>
    <row r="39" spans="1:11" s="213" customFormat="1" x14ac:dyDescent="0.25">
      <c r="A39" s="204"/>
      <c r="B39" s="204"/>
      <c r="C39" s="204"/>
      <c r="D39" s="211"/>
      <c r="E39" s="211"/>
      <c r="F39" s="211"/>
      <c r="G39" s="211"/>
      <c r="H39" s="211"/>
      <c r="I39" s="212"/>
      <c r="J39" s="211"/>
      <c r="K39" s="211"/>
    </row>
    <row r="40" spans="1:11" s="213" customFormat="1" x14ac:dyDescent="0.25">
      <c r="A40" s="204"/>
      <c r="B40" s="204"/>
      <c r="C40" s="204"/>
      <c r="D40" s="211"/>
      <c r="E40" s="211"/>
      <c r="F40" s="211"/>
      <c r="G40" s="211"/>
      <c r="H40" s="211"/>
      <c r="I40" s="212"/>
      <c r="J40" s="211"/>
      <c r="K40" s="211"/>
    </row>
    <row r="41" spans="1:11" s="213" customFormat="1" x14ac:dyDescent="0.25">
      <c r="A41" s="204"/>
      <c r="B41" s="204"/>
      <c r="C41" s="204"/>
      <c r="D41" s="211"/>
      <c r="E41" s="211"/>
      <c r="F41" s="211"/>
      <c r="G41" s="211"/>
      <c r="H41" s="211"/>
      <c r="I41" s="212"/>
      <c r="J41" s="211"/>
      <c r="K41" s="211"/>
    </row>
    <row r="42" spans="1:11" s="215" customFormat="1" ht="12.75" x14ac:dyDescent="0.25">
      <c r="A42" s="204"/>
      <c r="B42" s="205"/>
      <c r="C42" s="205" t="s">
        <v>963</v>
      </c>
      <c r="D42" s="214"/>
      <c r="E42" s="214"/>
      <c r="F42" s="214"/>
      <c r="G42" s="214"/>
      <c r="H42" s="214"/>
      <c r="I42" s="207" t="s">
        <v>962</v>
      </c>
      <c r="J42" s="214"/>
      <c r="K42" s="214"/>
    </row>
    <row r="43" spans="1:11" x14ac:dyDescent="0.25">
      <c r="A43" s="216"/>
      <c r="B43" s="216"/>
      <c r="C43" s="217"/>
      <c r="D43" s="170"/>
      <c r="E43" s="170"/>
      <c r="F43" s="170"/>
      <c r="G43" s="170"/>
      <c r="H43" s="170"/>
      <c r="I43" s="217"/>
      <c r="J43" s="170"/>
      <c r="K43" s="170"/>
    </row>
    <row r="44" spans="1:11" x14ac:dyDescent="0.25">
      <c r="A44" s="216"/>
      <c r="B44" s="216"/>
      <c r="C44" s="217"/>
      <c r="D44" s="170"/>
      <c r="E44" s="170"/>
      <c r="F44" s="170"/>
      <c r="G44" s="170"/>
      <c r="H44" s="170"/>
      <c r="I44" s="217"/>
      <c r="J44" s="170"/>
      <c r="K44" s="170"/>
    </row>
    <row r="45" spans="1:11" x14ac:dyDescent="0.25">
      <c r="A45" s="216"/>
      <c r="B45" s="216"/>
      <c r="C45" s="217"/>
      <c r="D45" s="170"/>
      <c r="E45" s="170"/>
      <c r="F45" s="170"/>
      <c r="G45" s="170"/>
      <c r="H45" s="170"/>
      <c r="I45" s="217"/>
      <c r="J45" s="170"/>
      <c r="K45" s="170"/>
    </row>
  </sheetData>
  <mergeCells count="26">
    <mergeCell ref="A12:B12"/>
    <mergeCell ref="G12:J12"/>
    <mergeCell ref="A1:K1"/>
    <mergeCell ref="C2:K2"/>
    <mergeCell ref="A3:K4"/>
    <mergeCell ref="A5:K5"/>
    <mergeCell ref="A7:B7"/>
    <mergeCell ref="C7:F7"/>
    <mergeCell ref="G7:J7"/>
    <mergeCell ref="G8:J8"/>
    <mergeCell ref="C9:G9"/>
    <mergeCell ref="C10:F10"/>
    <mergeCell ref="A11:B11"/>
    <mergeCell ref="G11:J11"/>
    <mergeCell ref="H18:I18"/>
    <mergeCell ref="J18:K18"/>
    <mergeCell ref="A13:B13"/>
    <mergeCell ref="G13:J13"/>
    <mergeCell ref="G14:J14"/>
    <mergeCell ref="A18:A19"/>
    <mergeCell ref="B18:B19"/>
    <mergeCell ref="C18:C19"/>
    <mergeCell ref="D18:D19"/>
    <mergeCell ref="E18:E19"/>
    <mergeCell ref="F18:F19"/>
    <mergeCell ref="G18:G19"/>
  </mergeCells>
  <pageMargins left="0.7" right="0.7" top="0.75" bottom="0.75" header="0.3" footer="0.3"/>
  <pageSetup scale="68"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G61"/>
  <sheetViews>
    <sheetView showGridLines="0" showZeros="0" showOutlineSymbols="0" view="pageBreakPreview" topLeftCell="A19" zoomScaleNormal="100" zoomScaleSheetLayoutView="100" workbookViewId="0">
      <selection activeCell="D27" sqref="D27:E27"/>
    </sheetView>
  </sheetViews>
  <sheetFormatPr defaultRowHeight="15" x14ac:dyDescent="0.25"/>
  <cols>
    <col min="1" max="1" width="5.7109375" customWidth="1"/>
    <col min="2" max="2" width="43.5703125" customWidth="1"/>
    <col min="3" max="3" width="11.42578125" customWidth="1"/>
    <col min="4" max="5" width="18.5703125" customWidth="1"/>
  </cols>
  <sheetData>
    <row r="1" spans="1:7" ht="46.5" customHeight="1" x14ac:dyDescent="0.25">
      <c r="A1" s="2"/>
      <c r="B1" s="2"/>
      <c r="C1" s="2"/>
      <c r="D1" s="98"/>
    </row>
    <row r="2" spans="1:7" ht="43.5" customHeight="1" x14ac:dyDescent="0.25">
      <c r="A2" s="108"/>
    </row>
    <row r="3" spans="1:7" ht="11.25" customHeight="1" x14ac:dyDescent="0.25">
      <c r="A3" s="2"/>
      <c r="B3" s="2"/>
      <c r="C3" s="2"/>
      <c r="D3" s="2"/>
      <c r="E3" s="2"/>
      <c r="F3" s="2"/>
      <c r="G3" s="2"/>
    </row>
    <row r="4" spans="1:7" ht="36.75" customHeight="1" x14ac:dyDescent="0.25">
      <c r="A4" s="97"/>
    </row>
    <row r="5" spans="1:7" ht="22.5" customHeight="1" x14ac:dyDescent="0.25">
      <c r="A5" s="77"/>
    </row>
    <row r="6" spans="1:7" ht="15.75" customHeight="1" x14ac:dyDescent="0.25">
      <c r="A6" s="62"/>
      <c r="B6" s="76"/>
      <c r="C6" s="76"/>
    </row>
    <row r="7" spans="1:7" ht="15.75" customHeight="1" x14ac:dyDescent="0.25">
      <c r="A7" s="2"/>
      <c r="B7" s="2"/>
      <c r="C7" s="2"/>
    </row>
    <row r="8" spans="1:7" ht="15.75" customHeight="1" x14ac:dyDescent="0.25">
      <c r="A8" s="61"/>
      <c r="B8" s="76"/>
      <c r="C8" s="76"/>
    </row>
    <row r="9" spans="1:7" ht="15.75" customHeight="1" x14ac:dyDescent="0.25">
      <c r="A9" s="2"/>
      <c r="B9" s="2"/>
      <c r="C9" s="2"/>
    </row>
    <row r="10" spans="1:7" ht="15.75" customHeight="1" x14ac:dyDescent="0.25">
      <c r="A10" s="61"/>
      <c r="B10" s="76"/>
      <c r="C10" s="76"/>
    </row>
    <row r="11" spans="1:7" ht="15.75" customHeight="1" x14ac:dyDescent="0.25">
      <c r="A11" s="2"/>
      <c r="B11" s="2"/>
      <c r="C11" s="2"/>
    </row>
    <row r="12" spans="1:7" ht="15.75" customHeight="1" x14ac:dyDescent="0.25">
      <c r="A12" s="61"/>
      <c r="B12" s="76"/>
      <c r="C12" s="76"/>
    </row>
    <row r="13" spans="1:7" ht="15.75" customHeight="1" x14ac:dyDescent="0.25">
      <c r="A13" s="2"/>
      <c r="B13" s="2"/>
      <c r="C13" s="2"/>
    </row>
    <row r="14" spans="1:7" ht="14.25" customHeight="1" x14ac:dyDescent="0.25">
      <c r="A14" s="2"/>
      <c r="B14" s="2"/>
      <c r="C14" s="2"/>
      <c r="D14" s="2"/>
      <c r="E14" s="146"/>
    </row>
    <row r="15" spans="1:7" ht="26.25" customHeight="1" x14ac:dyDescent="0.25">
      <c r="A15" s="133"/>
    </row>
    <row r="16" spans="1:7" ht="15.75" customHeight="1" x14ac:dyDescent="0.25">
      <c r="A16" s="76"/>
    </row>
    <row r="17" spans="1:5" ht="15.75" customHeight="1" x14ac:dyDescent="0.25">
      <c r="A17" s="9"/>
      <c r="B17" s="155"/>
      <c r="C17" s="9"/>
      <c r="D17" s="94"/>
    </row>
    <row r="18" spans="1:5" ht="60" customHeight="1" x14ac:dyDescent="0.25">
      <c r="A18" s="8" t="s">
        <v>959</v>
      </c>
      <c r="B18" s="10" t="s">
        <v>18</v>
      </c>
      <c r="C18" s="10" t="s">
        <v>485</v>
      </c>
      <c r="D18" s="10" t="s">
        <v>23</v>
      </c>
      <c r="E18" s="93" t="s">
        <v>384</v>
      </c>
    </row>
    <row r="19" spans="1:5" ht="25.5" x14ac:dyDescent="0.25">
      <c r="A19" s="86" t="s">
        <v>354</v>
      </c>
      <c r="B19" s="11" t="s">
        <v>961</v>
      </c>
      <c r="C19" s="12" t="s">
        <v>958</v>
      </c>
      <c r="D19" s="85">
        <v>0</v>
      </c>
      <c r="E19" s="105">
        <v>0</v>
      </c>
    </row>
    <row r="20" spans="1:5" ht="38.25" x14ac:dyDescent="0.25">
      <c r="A20" s="89" t="s">
        <v>419</v>
      </c>
      <c r="B20" s="14" t="s">
        <v>957</v>
      </c>
      <c r="C20" s="15" t="s">
        <v>956</v>
      </c>
      <c r="D20" s="153">
        <v>1.0019963006412974E-2</v>
      </c>
      <c r="E20" s="87">
        <v>0</v>
      </c>
    </row>
    <row r="21" spans="1:5" ht="51" x14ac:dyDescent="0.25">
      <c r="A21" s="89" t="s">
        <v>410</v>
      </c>
      <c r="B21" s="14" t="s">
        <v>955</v>
      </c>
      <c r="C21" s="15" t="s">
        <v>954</v>
      </c>
      <c r="D21" s="153">
        <v>2.0642763539721002E-3</v>
      </c>
      <c r="E21" s="87">
        <v>0</v>
      </c>
    </row>
    <row r="22" spans="1:5" ht="76.5" x14ac:dyDescent="0.25">
      <c r="A22" s="89" t="s">
        <v>395</v>
      </c>
      <c r="B22" s="14" t="s">
        <v>953</v>
      </c>
      <c r="C22" s="15" t="s">
        <v>952</v>
      </c>
      <c r="D22" s="153">
        <v>2.4643677129165585E-3</v>
      </c>
      <c r="E22" s="87">
        <v>0</v>
      </c>
    </row>
    <row r="23" spans="1:5" ht="38.25" x14ac:dyDescent="0.25">
      <c r="A23" s="89" t="s">
        <v>434</v>
      </c>
      <c r="B23" s="14" t="s">
        <v>951</v>
      </c>
      <c r="C23" s="15" t="s">
        <v>950</v>
      </c>
      <c r="D23" s="153">
        <v>1.5091876893910232E-3</v>
      </c>
      <c r="E23" s="87">
        <v>0</v>
      </c>
    </row>
    <row r="24" spans="1:5" ht="76.5" x14ac:dyDescent="0.25">
      <c r="A24" s="89" t="s">
        <v>431</v>
      </c>
      <c r="B24" s="14" t="s">
        <v>949</v>
      </c>
      <c r="C24" s="15" t="s">
        <v>948</v>
      </c>
      <c r="D24" s="153">
        <v>7.4704790624855648E-4</v>
      </c>
      <c r="E24" s="87">
        <v>0</v>
      </c>
    </row>
    <row r="25" spans="1:5" ht="38.25" x14ac:dyDescent="0.25">
      <c r="A25" s="89" t="s">
        <v>428</v>
      </c>
      <c r="B25" s="14" t="s">
        <v>947</v>
      </c>
      <c r="C25" s="15" t="s">
        <v>946</v>
      </c>
      <c r="D25" s="153">
        <v>1.74843977470494E-2</v>
      </c>
      <c r="E25" s="87">
        <v>0</v>
      </c>
    </row>
    <row r="26" spans="1:5" ht="76.5" x14ac:dyDescent="0.25">
      <c r="A26" s="89" t="s">
        <v>425</v>
      </c>
      <c r="B26" s="14" t="s">
        <v>960</v>
      </c>
      <c r="C26" s="15" t="s">
        <v>945</v>
      </c>
      <c r="D26" s="153">
        <v>1.4475505227749799</v>
      </c>
      <c r="E26" s="87">
        <v>0</v>
      </c>
    </row>
    <row r="27" spans="1:5" ht="25.5" x14ac:dyDescent="0.25">
      <c r="A27" s="86" t="s">
        <v>264</v>
      </c>
      <c r="B27" s="11" t="s">
        <v>944</v>
      </c>
      <c r="C27" s="12" t="s">
        <v>943</v>
      </c>
      <c r="D27" s="85">
        <v>0</v>
      </c>
      <c r="E27" s="105">
        <v>0</v>
      </c>
    </row>
    <row r="28" spans="1:5" ht="38.25" x14ac:dyDescent="0.25">
      <c r="A28" s="89" t="s">
        <v>419</v>
      </c>
      <c r="B28" s="14" t="s">
        <v>942</v>
      </c>
      <c r="C28" s="15" t="s">
        <v>941</v>
      </c>
      <c r="D28" s="88">
        <v>125661888700</v>
      </c>
      <c r="E28" s="104">
        <v>0</v>
      </c>
    </row>
    <row r="29" spans="1:5" ht="38.25" x14ac:dyDescent="0.25">
      <c r="A29" s="89" t="s">
        <v>419</v>
      </c>
      <c r="B29" s="14" t="s">
        <v>940</v>
      </c>
      <c r="C29" s="15" t="s">
        <v>939</v>
      </c>
      <c r="D29" s="88">
        <v>125661888700</v>
      </c>
      <c r="E29" s="104">
        <v>0</v>
      </c>
    </row>
    <row r="30" spans="1:5" ht="38.25" x14ac:dyDescent="0.25">
      <c r="A30" s="89" t="s">
        <v>419</v>
      </c>
      <c r="B30" s="14" t="s">
        <v>938</v>
      </c>
      <c r="C30" s="15" t="s">
        <v>937</v>
      </c>
      <c r="D30" s="143">
        <v>12566188.869999999</v>
      </c>
      <c r="E30" s="154"/>
    </row>
    <row r="31" spans="1:5" ht="51" x14ac:dyDescent="0.25">
      <c r="A31" s="89" t="s">
        <v>410</v>
      </c>
      <c r="B31" s="14" t="s">
        <v>936</v>
      </c>
      <c r="C31" s="15" t="s">
        <v>935</v>
      </c>
      <c r="D31" s="88">
        <v>24907551100</v>
      </c>
      <c r="E31" s="104">
        <v>0</v>
      </c>
    </row>
    <row r="32" spans="1:5" ht="38.25" x14ac:dyDescent="0.25">
      <c r="A32" s="89" t="s">
        <v>410</v>
      </c>
      <c r="B32" s="14" t="s">
        <v>934</v>
      </c>
      <c r="C32" s="15" t="s">
        <v>933</v>
      </c>
      <c r="D32" s="143">
        <v>2490755.11</v>
      </c>
      <c r="E32" s="154">
        <v>0</v>
      </c>
    </row>
    <row r="33" spans="1:7" ht="38.25" x14ac:dyDescent="0.25">
      <c r="A33" s="89" t="s">
        <v>410</v>
      </c>
      <c r="B33" s="14" t="s">
        <v>932</v>
      </c>
      <c r="C33" s="15" t="s">
        <v>931</v>
      </c>
      <c r="D33" s="88">
        <v>24907551100</v>
      </c>
      <c r="E33" s="104">
        <v>0</v>
      </c>
    </row>
    <row r="34" spans="1:7" ht="38.25" x14ac:dyDescent="0.25">
      <c r="A34" s="89" t="s">
        <v>410</v>
      </c>
      <c r="B34" s="14" t="s">
        <v>930</v>
      </c>
      <c r="C34" s="15" t="s">
        <v>929</v>
      </c>
      <c r="D34" s="143">
        <v>2491415.11</v>
      </c>
      <c r="E34" s="154"/>
    </row>
    <row r="35" spans="1:7" ht="38.25" x14ac:dyDescent="0.25">
      <c r="A35" s="89" t="s">
        <v>410</v>
      </c>
      <c r="B35" s="14" t="s">
        <v>928</v>
      </c>
      <c r="C35" s="15" t="s">
        <v>927</v>
      </c>
      <c r="D35" s="88">
        <v>24914151100</v>
      </c>
      <c r="E35" s="104">
        <v>0</v>
      </c>
    </row>
    <row r="36" spans="1:7" ht="38.25" x14ac:dyDescent="0.25">
      <c r="A36" s="89" t="s">
        <v>410</v>
      </c>
      <c r="B36" s="14" t="s">
        <v>926</v>
      </c>
      <c r="C36" s="15" t="s">
        <v>925</v>
      </c>
      <c r="D36" s="143">
        <v>-660</v>
      </c>
      <c r="E36" s="154">
        <v>0</v>
      </c>
    </row>
    <row r="37" spans="1:7" ht="38.25" x14ac:dyDescent="0.25">
      <c r="A37" s="89" t="s">
        <v>410</v>
      </c>
      <c r="B37" s="14" t="s">
        <v>924</v>
      </c>
      <c r="C37" s="15" t="s">
        <v>923</v>
      </c>
      <c r="D37" s="88">
        <v>-6600000</v>
      </c>
      <c r="E37" s="104">
        <v>0</v>
      </c>
    </row>
    <row r="38" spans="1:7" ht="51" x14ac:dyDescent="0.25">
      <c r="A38" s="89" t="s">
        <v>395</v>
      </c>
      <c r="B38" s="14" t="s">
        <v>922</v>
      </c>
      <c r="C38" s="15" t="s">
        <v>921</v>
      </c>
      <c r="D38" s="88">
        <v>150569439800</v>
      </c>
      <c r="E38" s="104">
        <v>0</v>
      </c>
    </row>
    <row r="39" spans="1:7" ht="38.25" x14ac:dyDescent="0.25">
      <c r="A39" s="89" t="s">
        <v>395</v>
      </c>
      <c r="B39" s="14" t="s">
        <v>920</v>
      </c>
      <c r="C39" s="15" t="s">
        <v>919</v>
      </c>
      <c r="D39" s="88">
        <v>150569439800</v>
      </c>
      <c r="E39" s="104">
        <v>0</v>
      </c>
    </row>
    <row r="40" spans="1:7" ht="38.25" x14ac:dyDescent="0.25">
      <c r="A40" s="89" t="s">
        <v>395</v>
      </c>
      <c r="B40" s="14" t="s">
        <v>918</v>
      </c>
      <c r="C40" s="15" t="s">
        <v>917</v>
      </c>
      <c r="D40" s="143">
        <v>15056943.98</v>
      </c>
      <c r="E40" s="154"/>
    </row>
    <row r="41" spans="1:7" ht="51" x14ac:dyDescent="0.25">
      <c r="A41" s="89" t="s">
        <v>434</v>
      </c>
      <c r="B41" s="14" t="s">
        <v>916</v>
      </c>
      <c r="C41" s="15" t="s">
        <v>915</v>
      </c>
      <c r="D41" s="153">
        <v>0.16571192024850717</v>
      </c>
      <c r="E41" s="87">
        <v>0</v>
      </c>
    </row>
    <row r="42" spans="1:7" ht="51" x14ac:dyDescent="0.25">
      <c r="A42" s="89" t="s">
        <v>431</v>
      </c>
      <c r="B42" s="14" t="s">
        <v>914</v>
      </c>
      <c r="C42" s="15" t="s">
        <v>913</v>
      </c>
      <c r="D42" s="153">
        <v>0.99839999999999995</v>
      </c>
      <c r="E42" s="87">
        <v>0</v>
      </c>
    </row>
    <row r="43" spans="1:7" ht="51" x14ac:dyDescent="0.25">
      <c r="A43" s="89" t="s">
        <v>428</v>
      </c>
      <c r="B43" s="14" t="s">
        <v>912</v>
      </c>
      <c r="C43" s="15" t="s">
        <v>911</v>
      </c>
      <c r="D43" s="153">
        <v>0.83085299999999995</v>
      </c>
      <c r="E43" s="87">
        <v>0</v>
      </c>
    </row>
    <row r="44" spans="1:7" ht="51" x14ac:dyDescent="0.25">
      <c r="A44" s="89" t="s">
        <v>425</v>
      </c>
      <c r="B44" s="14" t="s">
        <v>910</v>
      </c>
      <c r="C44" s="15" t="s">
        <v>909</v>
      </c>
      <c r="D44" s="88">
        <v>114</v>
      </c>
      <c r="E44" s="104">
        <v>0</v>
      </c>
    </row>
    <row r="45" spans="1:7" ht="38.25" x14ac:dyDescent="0.25">
      <c r="A45" s="152" t="s">
        <v>754</v>
      </c>
      <c r="B45" s="151" t="s">
        <v>908</v>
      </c>
      <c r="C45" s="150" t="s">
        <v>907</v>
      </c>
      <c r="D45" s="36">
        <v>10107.65</v>
      </c>
      <c r="E45" s="35">
        <v>0</v>
      </c>
    </row>
    <row r="46" spans="1:7" ht="12.75" customHeight="1" x14ac:dyDescent="0.25">
      <c r="A46" s="2"/>
      <c r="B46" s="2"/>
      <c r="C46" s="2"/>
      <c r="D46" s="2"/>
      <c r="E46" s="2"/>
      <c r="F46" s="2"/>
      <c r="G46" s="2"/>
    </row>
    <row r="47" spans="1:7" ht="15.75" customHeight="1" x14ac:dyDescent="0.25">
      <c r="A47" s="111"/>
    </row>
    <row r="48" spans="1:7" ht="26.25" customHeight="1" x14ac:dyDescent="0.25">
      <c r="A48" s="2"/>
    </row>
    <row r="49" spans="1:7" ht="75" customHeight="1" x14ac:dyDescent="0.25">
      <c r="A49" s="149"/>
    </row>
    <row r="50" spans="1:7" ht="75" customHeight="1" x14ac:dyDescent="0.25">
      <c r="A50" s="149"/>
    </row>
    <row r="51" spans="1:7" ht="11.25" customHeight="1" x14ac:dyDescent="0.2">
      <c r="A51" s="2"/>
      <c r="B51" s="148"/>
      <c r="C51" s="2"/>
      <c r="D51" s="2"/>
      <c r="E51" s="2"/>
      <c r="F51" s="2"/>
      <c r="G51" s="2"/>
    </row>
    <row r="52" spans="1:7" ht="14.25" customHeight="1" x14ac:dyDescent="0.25">
      <c r="A52" s="62"/>
      <c r="B52" s="61"/>
    </row>
    <row r="53" spans="1:7" ht="12" customHeight="1" x14ac:dyDescent="0.25">
      <c r="A53" s="102"/>
      <c r="B53" s="77"/>
    </row>
    <row r="54" spans="1:7" ht="15" customHeight="1" x14ac:dyDescent="0.25">
      <c r="A54" s="2"/>
      <c r="B54" s="2"/>
      <c r="C54" s="2"/>
      <c r="D54" s="2"/>
      <c r="E54" s="2"/>
      <c r="F54" s="2"/>
      <c r="G54" s="2"/>
    </row>
    <row r="55" spans="1:7" ht="15" customHeight="1" x14ac:dyDescent="0.25">
      <c r="A55" s="2"/>
      <c r="B55" s="2"/>
      <c r="C55" s="2"/>
      <c r="D55" s="2"/>
      <c r="E55" s="2"/>
      <c r="F55" s="2"/>
      <c r="G55" s="2"/>
    </row>
    <row r="56" spans="1:7" ht="15.75" customHeight="1" x14ac:dyDescent="0.25">
      <c r="A56" s="2"/>
      <c r="B56" s="2"/>
      <c r="C56" s="2"/>
      <c r="D56" s="2"/>
      <c r="E56" s="2"/>
      <c r="F56" s="2"/>
      <c r="G56" s="2"/>
    </row>
    <row r="57" spans="1:7" ht="15" customHeight="1" x14ac:dyDescent="0.25">
      <c r="A57" s="2"/>
      <c r="B57" s="2"/>
      <c r="C57" s="2"/>
      <c r="D57" s="2"/>
      <c r="E57" s="2"/>
      <c r="F57" s="2"/>
      <c r="G57" s="2"/>
    </row>
    <row r="58" spans="1:7" ht="15.75" customHeight="1" x14ac:dyDescent="0.25">
      <c r="A58" s="2"/>
      <c r="B58" s="2"/>
      <c r="C58" s="2"/>
      <c r="D58" s="2"/>
      <c r="E58" s="2"/>
      <c r="F58" s="2"/>
      <c r="G58" s="2"/>
    </row>
    <row r="59" spans="1:7" ht="15.75" customHeight="1" x14ac:dyDescent="0.25">
      <c r="A59" s="2"/>
      <c r="B59" s="2"/>
      <c r="C59" s="2"/>
      <c r="D59" s="2"/>
      <c r="E59" s="2"/>
      <c r="F59" s="2"/>
      <c r="G59" s="2"/>
    </row>
    <row r="60" spans="1:7" ht="15.75" customHeight="1" x14ac:dyDescent="0.25">
      <c r="A60" s="61"/>
      <c r="B60" s="61"/>
    </row>
    <row r="61" spans="1:7" ht="15.75" customHeight="1" x14ac:dyDescent="0.25">
      <c r="A61" s="2"/>
      <c r="B61" s="2"/>
      <c r="C61" s="2"/>
      <c r="D61" s="2"/>
      <c r="E61" s="2"/>
      <c r="F61" s="2"/>
      <c r="G61" s="2"/>
    </row>
  </sheetData>
  <printOptions horizontalCentered="1"/>
  <pageMargins left="0" right="0" top="0.5899999737739563" bottom="0.5899999737739563" header="0.5" footer="0.5"/>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sheetPr>
  <dimension ref="A1:H32"/>
  <sheetViews>
    <sheetView showGridLines="0" showZeros="0" showOutlineSymbols="0" view="pageBreakPreview" topLeftCell="A4" zoomScaleNormal="100" zoomScaleSheetLayoutView="100" workbookViewId="0">
      <selection activeCell="F24" sqref="F24"/>
    </sheetView>
  </sheetViews>
  <sheetFormatPr defaultRowHeight="15" x14ac:dyDescent="0.25"/>
  <cols>
    <col min="1" max="1" width="10.7109375" customWidth="1"/>
    <col min="2" max="2" width="38.5703125" customWidth="1"/>
    <col min="3" max="3" width="23.5703125" customWidth="1"/>
    <col min="4" max="5" width="17.85546875" customWidth="1"/>
    <col min="6" max="6" width="16.42578125" customWidth="1"/>
    <col min="7" max="8" width="10.7109375" customWidth="1"/>
  </cols>
  <sheetData>
    <row r="1" spans="1:8" ht="31.5" customHeight="1" x14ac:dyDescent="0.25">
      <c r="A1" s="258"/>
      <c r="B1" s="335" t="s">
        <v>1110</v>
      </c>
      <c r="C1" s="335"/>
      <c r="D1" s="335"/>
      <c r="E1" s="335"/>
      <c r="F1" s="335"/>
      <c r="G1" s="335"/>
      <c r="H1" s="335"/>
    </row>
    <row r="2" spans="1:8" ht="4.5" customHeight="1" x14ac:dyDescent="0.25">
      <c r="A2" s="2"/>
      <c r="B2" s="2"/>
      <c r="C2" s="2"/>
      <c r="D2" s="2"/>
      <c r="E2" s="2"/>
      <c r="F2" s="2"/>
      <c r="G2" s="2"/>
      <c r="H2" s="2"/>
    </row>
    <row r="3" spans="1:8" ht="38.25" customHeight="1" x14ac:dyDescent="0.25">
      <c r="A3" s="336" t="s">
        <v>993</v>
      </c>
      <c r="B3" s="337"/>
      <c r="C3" s="337"/>
      <c r="D3" s="337"/>
      <c r="E3" s="337"/>
      <c r="F3" s="337"/>
      <c r="G3" s="337"/>
      <c r="H3" s="337"/>
    </row>
    <row r="4" spans="1:8" ht="29.25" customHeight="1" x14ac:dyDescent="0.25">
      <c r="A4" s="332" t="s">
        <v>992</v>
      </c>
      <c r="B4" s="332"/>
      <c r="C4" s="332"/>
      <c r="D4" s="332"/>
      <c r="E4" s="332"/>
      <c r="F4" s="332"/>
      <c r="G4" s="332"/>
      <c r="H4" s="332"/>
    </row>
    <row r="5" spans="1:8" ht="15.75" customHeight="1" x14ac:dyDescent="0.25">
      <c r="A5" s="333" t="s">
        <v>3</v>
      </c>
      <c r="B5" s="333"/>
      <c r="C5" s="333"/>
      <c r="D5" s="333"/>
      <c r="E5" s="333"/>
      <c r="F5" s="333"/>
      <c r="G5" s="333"/>
      <c r="H5" s="333"/>
    </row>
    <row r="6" spans="1:8" ht="15.75" customHeight="1" x14ac:dyDescent="0.25">
      <c r="A6" s="2"/>
      <c r="B6" s="2"/>
      <c r="C6" s="2"/>
      <c r="D6" s="2"/>
      <c r="E6" s="2"/>
      <c r="F6" s="2"/>
      <c r="G6" s="2"/>
      <c r="H6" s="2"/>
    </row>
    <row r="7" spans="1:8" ht="15.75" customHeight="1" x14ac:dyDescent="0.25">
      <c r="A7" s="334" t="s">
        <v>991</v>
      </c>
      <c r="B7" s="334"/>
      <c r="C7" s="334"/>
      <c r="D7" s="334"/>
      <c r="E7" s="334"/>
      <c r="F7" s="334"/>
      <c r="G7" s="334"/>
      <c r="H7" s="334"/>
    </row>
    <row r="8" spans="1:8" ht="15.75" customHeight="1" x14ac:dyDescent="0.25">
      <c r="A8" s="334" t="s">
        <v>990</v>
      </c>
      <c r="B8" s="334"/>
      <c r="C8" s="334"/>
      <c r="D8" s="334"/>
      <c r="E8" s="334"/>
      <c r="F8" s="334"/>
      <c r="G8" s="334"/>
      <c r="H8" s="334"/>
    </row>
    <row r="9" spans="1:8" ht="15.75" customHeight="1" x14ac:dyDescent="0.25">
      <c r="A9" s="2"/>
      <c r="B9" s="2"/>
      <c r="C9" s="2"/>
      <c r="D9" s="2"/>
      <c r="E9" s="2"/>
      <c r="F9" s="2"/>
      <c r="G9" s="2"/>
      <c r="H9" s="2"/>
    </row>
    <row r="10" spans="1:8" ht="15.75" customHeight="1" x14ac:dyDescent="0.25">
      <c r="A10" s="62" t="s">
        <v>419</v>
      </c>
      <c r="B10" s="133" t="s">
        <v>12</v>
      </c>
      <c r="C10" s="330" t="s">
        <v>13</v>
      </c>
      <c r="D10" s="330"/>
      <c r="E10" s="330"/>
      <c r="F10" s="330"/>
      <c r="G10" s="330"/>
      <c r="H10" s="330"/>
    </row>
    <row r="11" spans="1:8" ht="15.75" customHeight="1" x14ac:dyDescent="0.25">
      <c r="A11" s="62"/>
      <c r="B11" s="165" t="s">
        <v>994</v>
      </c>
      <c r="C11" s="166" t="s">
        <v>15</v>
      </c>
      <c r="D11" s="133"/>
      <c r="E11" s="133"/>
      <c r="F11" s="133"/>
      <c r="G11" s="133"/>
      <c r="H11" s="133"/>
    </row>
    <row r="12" spans="1:8" ht="15.75" customHeight="1" x14ac:dyDescent="0.25">
      <c r="A12" s="62" t="s">
        <v>410</v>
      </c>
      <c r="B12" s="133" t="s">
        <v>4</v>
      </c>
      <c r="C12" s="330" t="s">
        <v>5</v>
      </c>
      <c r="D12" s="330"/>
      <c r="E12" s="330"/>
      <c r="F12" s="330"/>
      <c r="G12" s="330"/>
      <c r="H12" s="330"/>
    </row>
    <row r="13" spans="1:8" ht="15.75" customHeight="1" x14ac:dyDescent="0.25">
      <c r="A13" s="62"/>
      <c r="B13" s="165" t="s">
        <v>995</v>
      </c>
      <c r="C13" s="166" t="s">
        <v>7</v>
      </c>
      <c r="D13" s="133"/>
      <c r="E13" s="133"/>
      <c r="F13" s="133"/>
      <c r="G13" s="133"/>
      <c r="H13" s="133"/>
    </row>
    <row r="14" spans="1:8" ht="15.75" customHeight="1" x14ac:dyDescent="0.25">
      <c r="A14" s="62" t="s">
        <v>395</v>
      </c>
      <c r="B14" s="133" t="s">
        <v>989</v>
      </c>
      <c r="C14" s="330" t="s">
        <v>9</v>
      </c>
      <c r="D14" s="330"/>
      <c r="E14" s="330"/>
      <c r="F14" s="330"/>
      <c r="G14" s="330"/>
      <c r="H14" s="330"/>
    </row>
    <row r="15" spans="1:8" ht="15.75" customHeight="1" x14ac:dyDescent="0.25">
      <c r="A15" s="62"/>
      <c r="B15" s="165" t="s">
        <v>996</v>
      </c>
      <c r="C15" s="166" t="s">
        <v>11</v>
      </c>
      <c r="D15" s="133"/>
      <c r="E15" s="133"/>
      <c r="F15" s="133"/>
      <c r="G15" s="133"/>
      <c r="H15" s="133"/>
    </row>
    <row r="16" spans="1:8" ht="15.75" customHeight="1" x14ac:dyDescent="0.25">
      <c r="A16" s="62" t="s">
        <v>434</v>
      </c>
      <c r="B16" s="133" t="s">
        <v>16</v>
      </c>
      <c r="C16" s="330" t="s">
        <v>1103</v>
      </c>
      <c r="D16" s="330"/>
      <c r="E16" s="330"/>
      <c r="F16" s="330"/>
      <c r="G16" s="330"/>
      <c r="H16" s="330"/>
    </row>
    <row r="17" spans="1:8" ht="15.75" customHeight="1" x14ac:dyDescent="0.25">
      <c r="A17" s="2"/>
      <c r="B17" s="2" t="s">
        <v>988</v>
      </c>
      <c r="C17" s="331" t="s">
        <v>1104</v>
      </c>
      <c r="D17" s="266"/>
      <c r="E17" s="266"/>
      <c r="F17" s="266"/>
      <c r="G17" s="266"/>
      <c r="H17" s="266"/>
    </row>
    <row r="18" spans="1:8" ht="15.75" customHeight="1" x14ac:dyDescent="0.25">
      <c r="A18" s="9"/>
      <c r="B18" s="9"/>
      <c r="C18" s="9"/>
      <c r="D18" s="9"/>
      <c r="E18" s="9"/>
      <c r="F18" s="329" t="s">
        <v>987</v>
      </c>
      <c r="G18" s="329"/>
      <c r="H18" s="329"/>
    </row>
    <row r="19" spans="1:8" ht="30" customHeight="1" x14ac:dyDescent="0.25">
      <c r="A19" s="273" t="s">
        <v>836</v>
      </c>
      <c r="B19" s="274" t="s">
        <v>986</v>
      </c>
      <c r="C19" s="274" t="s">
        <v>985</v>
      </c>
      <c r="D19" s="274" t="s">
        <v>984</v>
      </c>
      <c r="E19" s="274"/>
      <c r="F19" s="274"/>
      <c r="G19" s="274" t="s">
        <v>983</v>
      </c>
      <c r="H19" s="323" t="s">
        <v>982</v>
      </c>
    </row>
    <row r="20" spans="1:8" ht="66" customHeight="1" x14ac:dyDescent="0.25">
      <c r="A20" s="275"/>
      <c r="B20" s="276"/>
      <c r="C20" s="276"/>
      <c r="D20" s="6" t="s">
        <v>981</v>
      </c>
      <c r="E20" s="6" t="s">
        <v>980</v>
      </c>
      <c r="F20" s="6" t="s">
        <v>979</v>
      </c>
      <c r="G20" s="276"/>
      <c r="H20" s="324"/>
    </row>
    <row r="21" spans="1:8" ht="16.5" customHeight="1" x14ac:dyDescent="0.25">
      <c r="A21" s="163" t="s">
        <v>978</v>
      </c>
      <c r="B21" s="162" t="s">
        <v>977</v>
      </c>
      <c r="C21" s="162" t="s">
        <v>976</v>
      </c>
      <c r="D21" s="162" t="s">
        <v>975</v>
      </c>
      <c r="E21" s="162" t="s">
        <v>974</v>
      </c>
      <c r="F21" s="162" t="s">
        <v>973</v>
      </c>
      <c r="G21" s="162" t="s">
        <v>972</v>
      </c>
      <c r="H21" s="161" t="s">
        <v>971</v>
      </c>
    </row>
    <row r="22" spans="1:8" ht="16.5" customHeight="1" x14ac:dyDescent="0.25">
      <c r="A22" s="89" t="s">
        <v>419</v>
      </c>
      <c r="B22" s="14" t="s">
        <v>970</v>
      </c>
      <c r="C22" s="14"/>
      <c r="D22" s="88">
        <v>60019792360</v>
      </c>
      <c r="E22" s="88">
        <v>65186292623</v>
      </c>
      <c r="F22" s="153">
        <f>D22/E22</f>
        <v>0.92074253566037167</v>
      </c>
      <c r="G22" s="160">
        <v>1.4999999999999999E-4</v>
      </c>
      <c r="H22" s="87">
        <v>0</v>
      </c>
    </row>
    <row r="23" spans="1:8" ht="16.5" customHeight="1" x14ac:dyDescent="0.25">
      <c r="A23" s="89" t="s">
        <v>410</v>
      </c>
      <c r="B23" s="14" t="s">
        <v>969</v>
      </c>
      <c r="C23" s="14"/>
      <c r="D23" s="88">
        <v>5166500263</v>
      </c>
      <c r="E23" s="88">
        <v>65186292623</v>
      </c>
      <c r="F23" s="153">
        <f>D23/E23</f>
        <v>7.9257464339628339E-2</v>
      </c>
      <c r="G23" s="160">
        <v>1.5E-3</v>
      </c>
      <c r="H23" s="87">
        <v>0</v>
      </c>
    </row>
    <row r="24" spans="1:8" ht="16.5" customHeight="1" x14ac:dyDescent="0.25">
      <c r="A24" s="325" t="s">
        <v>968</v>
      </c>
      <c r="B24" s="326"/>
      <c r="C24" s="326"/>
      <c r="D24" s="159">
        <f>SUBTOTAL(9,D22:D23)</f>
        <v>65186292623</v>
      </c>
      <c r="E24" s="159"/>
      <c r="F24" s="158">
        <f>SUBTOTAL(9,F22:F23)</f>
        <v>1</v>
      </c>
      <c r="G24" s="157"/>
      <c r="H24" s="156"/>
    </row>
    <row r="25" spans="1:8" ht="6" customHeight="1" x14ac:dyDescent="0.2">
      <c r="A25" s="2"/>
      <c r="B25" s="2"/>
      <c r="C25" s="148"/>
      <c r="D25" s="2"/>
      <c r="E25" s="2"/>
      <c r="F25" s="2"/>
      <c r="G25" s="2"/>
      <c r="H25" s="2"/>
    </row>
    <row r="26" spans="1:8" ht="14.25" customHeight="1" x14ac:dyDescent="0.25">
      <c r="A26" s="61"/>
      <c r="B26" s="327" t="s">
        <v>967</v>
      </c>
      <c r="C26" s="327"/>
      <c r="D26" s="2"/>
      <c r="E26" s="327" t="s">
        <v>966</v>
      </c>
      <c r="F26" s="327"/>
      <c r="G26" s="327"/>
      <c r="H26" s="327"/>
    </row>
    <row r="27" spans="1:8" ht="12" customHeight="1" x14ac:dyDescent="0.25">
      <c r="A27" s="102"/>
      <c r="B27" s="328" t="s">
        <v>965</v>
      </c>
      <c r="C27" s="328"/>
      <c r="D27" s="2"/>
      <c r="E27" s="328" t="s">
        <v>964</v>
      </c>
      <c r="F27" s="328"/>
      <c r="G27" s="328"/>
      <c r="H27" s="328"/>
    </row>
    <row r="28" spans="1:8" ht="15.75" customHeight="1" x14ac:dyDescent="0.25">
      <c r="A28" s="2"/>
      <c r="B28" s="2"/>
      <c r="C28" s="2"/>
      <c r="D28" s="2"/>
      <c r="E28" s="2"/>
      <c r="F28" s="2"/>
      <c r="G28" s="2"/>
      <c r="H28" s="2"/>
    </row>
    <row r="29" spans="1:8" ht="15.75" customHeight="1" x14ac:dyDescent="0.25">
      <c r="A29" s="2"/>
      <c r="B29" s="2"/>
      <c r="C29" s="2"/>
      <c r="D29" s="2"/>
      <c r="E29" s="2"/>
      <c r="F29" s="2"/>
      <c r="G29" s="2"/>
      <c r="H29" s="2"/>
    </row>
    <row r="30" spans="1:8" ht="15.75" customHeight="1" x14ac:dyDescent="0.25">
      <c r="A30" s="2"/>
      <c r="B30" s="2"/>
      <c r="C30" s="2"/>
      <c r="D30" s="2"/>
      <c r="E30" s="2"/>
      <c r="F30" s="2"/>
      <c r="G30" s="2"/>
      <c r="H30" s="2"/>
    </row>
    <row r="31" spans="1:8" ht="15.75" customHeight="1" x14ac:dyDescent="0.25">
      <c r="A31" s="2"/>
      <c r="B31" s="2"/>
      <c r="C31" s="2"/>
      <c r="D31" s="2"/>
      <c r="E31" s="2"/>
      <c r="F31" s="2"/>
      <c r="G31" s="2"/>
      <c r="H31" s="2"/>
    </row>
    <row r="32" spans="1:8" ht="25.5" customHeight="1" x14ac:dyDescent="0.25">
      <c r="A32" s="2"/>
      <c r="B32" s="321" t="s">
        <v>963</v>
      </c>
      <c r="C32" s="321"/>
      <c r="D32" s="2"/>
      <c r="E32" s="322" t="s">
        <v>962</v>
      </c>
      <c r="F32" s="322"/>
      <c r="G32" s="322"/>
      <c r="H32" s="322"/>
    </row>
  </sheetData>
  <mergeCells count="25">
    <mergeCell ref="A4:H4"/>
    <mergeCell ref="A5:H5"/>
    <mergeCell ref="A7:H7"/>
    <mergeCell ref="A8:H8"/>
    <mergeCell ref="B1:H1"/>
    <mergeCell ref="A3:H3"/>
    <mergeCell ref="C10:H10"/>
    <mergeCell ref="C12:H12"/>
    <mergeCell ref="C14:H14"/>
    <mergeCell ref="C16:H16"/>
    <mergeCell ref="C17:H17"/>
    <mergeCell ref="F18:H18"/>
    <mergeCell ref="A19:A20"/>
    <mergeCell ref="B19:B20"/>
    <mergeCell ref="C19:C20"/>
    <mergeCell ref="D19:F19"/>
    <mergeCell ref="G19:G20"/>
    <mergeCell ref="B32:C32"/>
    <mergeCell ref="E32:H32"/>
    <mergeCell ref="H19:H20"/>
    <mergeCell ref="A24:C24"/>
    <mergeCell ref="B26:C26"/>
    <mergeCell ref="E26:H26"/>
    <mergeCell ref="B27:C27"/>
    <mergeCell ref="E27:H27"/>
  </mergeCells>
  <printOptions horizontalCentered="1"/>
  <pageMargins left="0" right="0" top="0.5899999737739563" bottom="0.5899999737739563" header="0.5" footer="0.5"/>
  <pageSetup paperSize="9" scale="98"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outlinePr summaryBelow="0"/>
    <pageSetUpPr fitToPage="1"/>
  </sheetPr>
  <dimension ref="A1:I108"/>
  <sheetViews>
    <sheetView showGridLines="0" showZeros="0" showOutlineSymbols="0" view="pageBreakPreview" zoomScaleNormal="100" zoomScaleSheetLayoutView="100" workbookViewId="0"/>
  </sheetViews>
  <sheetFormatPr defaultRowHeight="12.75" x14ac:dyDescent="0.25"/>
  <cols>
    <col min="1" max="1" width="6.85546875" style="221" customWidth="1"/>
    <col min="2" max="2" width="37.7109375" style="221" customWidth="1"/>
    <col min="3" max="7" width="15.28515625" style="221" customWidth="1"/>
    <col min="8" max="16384" width="9.140625" style="221"/>
  </cols>
  <sheetData>
    <row r="1" spans="1:9" ht="61.5" customHeight="1" x14ac:dyDescent="0.25">
      <c r="A1" s="219"/>
      <c r="B1" s="219"/>
      <c r="C1" s="220"/>
    </row>
    <row r="2" spans="1:9" ht="18.75" customHeight="1" x14ac:dyDescent="0.25">
      <c r="A2" s="222"/>
    </row>
    <row r="3" spans="1:9" ht="39.75" customHeight="1" x14ac:dyDescent="0.25">
      <c r="A3" s="219"/>
      <c r="B3" s="220"/>
    </row>
    <row r="4" spans="1:9" ht="12.75" customHeight="1" x14ac:dyDescent="0.25">
      <c r="A4" s="219"/>
      <c r="B4" s="223"/>
    </row>
    <row r="5" spans="1:9" ht="14.25" customHeight="1" x14ac:dyDescent="0.25">
      <c r="A5" s="344">
        <v>1</v>
      </c>
      <c r="B5" s="345" t="s">
        <v>4</v>
      </c>
      <c r="C5" s="346"/>
      <c r="D5" s="224" t="s">
        <v>5</v>
      </c>
      <c r="E5" s="225"/>
    </row>
    <row r="6" spans="1:9" ht="13.5" customHeight="1" x14ac:dyDescent="0.25">
      <c r="A6" s="344"/>
      <c r="B6" s="347" t="s">
        <v>6</v>
      </c>
      <c r="C6" s="347"/>
      <c r="D6" s="226" t="s">
        <v>7</v>
      </c>
      <c r="E6" s="225"/>
    </row>
    <row r="7" spans="1:9" ht="13.5" customHeight="1" x14ac:dyDescent="0.25">
      <c r="A7" s="344">
        <v>2</v>
      </c>
      <c r="B7" s="348" t="s">
        <v>8</v>
      </c>
      <c r="C7" s="349"/>
      <c r="D7" s="224" t="s">
        <v>999</v>
      </c>
      <c r="E7" s="225"/>
    </row>
    <row r="8" spans="1:9" ht="14.25" customHeight="1" x14ac:dyDescent="0.25">
      <c r="A8" s="344"/>
      <c r="B8" s="349" t="s">
        <v>1000</v>
      </c>
      <c r="C8" s="349"/>
      <c r="D8" s="226" t="s">
        <v>11</v>
      </c>
      <c r="E8" s="225"/>
    </row>
    <row r="9" spans="1:9" ht="13.5" customHeight="1" x14ac:dyDescent="0.25">
      <c r="A9" s="344">
        <v>3</v>
      </c>
      <c r="B9" s="348" t="s">
        <v>12</v>
      </c>
      <c r="C9" s="349"/>
      <c r="D9" s="224" t="s">
        <v>13</v>
      </c>
      <c r="E9" s="225"/>
    </row>
    <row r="10" spans="1:9" ht="13.5" customHeight="1" x14ac:dyDescent="0.25">
      <c r="A10" s="344"/>
      <c r="B10" s="227" t="s">
        <v>14</v>
      </c>
      <c r="C10" s="228"/>
      <c r="D10" s="226" t="s">
        <v>15</v>
      </c>
      <c r="E10" s="225"/>
    </row>
    <row r="11" spans="1:9" ht="13.5" customHeight="1" x14ac:dyDescent="0.25">
      <c r="A11" s="344">
        <v>4</v>
      </c>
      <c r="B11" s="229" t="s">
        <v>16</v>
      </c>
      <c r="C11" s="227"/>
      <c r="D11" s="230" t="s">
        <v>1103</v>
      </c>
      <c r="E11" s="225"/>
    </row>
    <row r="12" spans="1:9" ht="13.5" customHeight="1" x14ac:dyDescent="0.25">
      <c r="A12" s="344"/>
      <c r="B12" s="227" t="s">
        <v>17</v>
      </c>
      <c r="C12" s="227"/>
      <c r="D12" s="231" t="s">
        <v>1104</v>
      </c>
      <c r="E12" s="232"/>
    </row>
    <row r="13" spans="1:9" ht="6" customHeight="1" x14ac:dyDescent="0.25">
      <c r="A13" s="220"/>
      <c r="B13" s="233"/>
      <c r="C13" s="233"/>
      <c r="D13" s="234"/>
      <c r="E13" s="232"/>
    </row>
    <row r="14" spans="1:9" s="237" customFormat="1" ht="8.25" customHeight="1" x14ac:dyDescent="0.25">
      <c r="A14" s="235"/>
      <c r="B14" s="236"/>
      <c r="C14" s="236"/>
      <c r="D14" s="236"/>
      <c r="E14" s="236"/>
      <c r="F14" s="236"/>
      <c r="G14" s="236"/>
      <c r="H14" s="236"/>
      <c r="I14" s="236"/>
    </row>
    <row r="15" spans="1:9" s="239" customFormat="1" ht="15" customHeight="1" x14ac:dyDescent="0.25">
      <c r="A15" s="238" t="s">
        <v>1039</v>
      </c>
    </row>
    <row r="16" spans="1:9" s="239" customFormat="1" x14ac:dyDescent="0.25">
      <c r="A16" s="240" t="s">
        <v>1040</v>
      </c>
    </row>
    <row r="17" spans="1:9" ht="12.75" customHeight="1" x14ac:dyDescent="0.25">
      <c r="A17" s="241"/>
      <c r="B17" s="225"/>
      <c r="C17" s="225"/>
      <c r="D17" s="225"/>
      <c r="E17" s="225"/>
      <c r="F17" s="225"/>
      <c r="G17" s="225"/>
      <c r="H17" s="225"/>
      <c r="I17" s="225"/>
    </row>
    <row r="18" spans="1:9" ht="15.75" customHeight="1" x14ac:dyDescent="0.25">
      <c r="A18" s="342" t="s">
        <v>836</v>
      </c>
      <c r="B18" s="343" t="s">
        <v>1041</v>
      </c>
      <c r="C18" s="343"/>
      <c r="D18" s="343"/>
      <c r="E18" s="343"/>
      <c r="F18" s="343" t="s">
        <v>1042</v>
      </c>
      <c r="G18" s="343"/>
      <c r="H18" s="225"/>
      <c r="I18" s="225"/>
    </row>
    <row r="19" spans="1:9" ht="23.25" customHeight="1" x14ac:dyDescent="0.25">
      <c r="A19" s="342"/>
      <c r="B19" s="343"/>
      <c r="C19" s="343"/>
      <c r="D19" s="343"/>
      <c r="E19" s="343"/>
      <c r="F19" s="242" t="s">
        <v>1043</v>
      </c>
      <c r="G19" s="242" t="s">
        <v>1044</v>
      </c>
      <c r="H19" s="225"/>
      <c r="I19" s="225"/>
    </row>
    <row r="20" spans="1:9" ht="25.5" customHeight="1" x14ac:dyDescent="0.25">
      <c r="A20" s="243" t="s">
        <v>354</v>
      </c>
      <c r="B20" s="244" t="s">
        <v>1045</v>
      </c>
      <c r="C20" s="244"/>
      <c r="D20" s="244"/>
      <c r="E20" s="244"/>
      <c r="F20" s="244"/>
      <c r="G20" s="244"/>
      <c r="H20" s="225"/>
      <c r="I20" s="225"/>
    </row>
    <row r="21" spans="1:9" x14ac:dyDescent="0.25">
      <c r="A21" s="243">
        <v>1</v>
      </c>
      <c r="B21" s="244" t="s">
        <v>1046</v>
      </c>
      <c r="C21" s="244"/>
      <c r="D21" s="244"/>
      <c r="E21" s="244"/>
      <c r="F21" s="244"/>
      <c r="G21" s="244"/>
      <c r="H21" s="225"/>
      <c r="I21" s="225"/>
    </row>
    <row r="22" spans="1:9" x14ac:dyDescent="0.25">
      <c r="A22" s="243">
        <v>2</v>
      </c>
      <c r="B22" s="244" t="s">
        <v>1013</v>
      </c>
      <c r="C22" s="244"/>
      <c r="D22" s="244"/>
      <c r="E22" s="244"/>
      <c r="F22" s="244"/>
      <c r="G22" s="244"/>
      <c r="H22" s="225"/>
      <c r="I22" s="225"/>
    </row>
    <row r="23" spans="1:9" x14ac:dyDescent="0.25">
      <c r="A23" s="243" t="s">
        <v>264</v>
      </c>
      <c r="B23" s="244" t="s">
        <v>1047</v>
      </c>
      <c r="C23" s="244"/>
      <c r="D23" s="244"/>
      <c r="E23" s="244"/>
      <c r="F23" s="244"/>
      <c r="G23" s="244"/>
      <c r="H23" s="225"/>
      <c r="I23" s="225"/>
    </row>
    <row r="24" spans="1:9" x14ac:dyDescent="0.25">
      <c r="A24" s="243">
        <v>1</v>
      </c>
      <c r="B24" s="244" t="s">
        <v>1046</v>
      </c>
      <c r="C24" s="244"/>
      <c r="D24" s="244"/>
      <c r="E24" s="244"/>
      <c r="F24" s="244"/>
      <c r="G24" s="244"/>
      <c r="H24" s="225"/>
      <c r="I24" s="225"/>
    </row>
    <row r="25" spans="1:9" x14ac:dyDescent="0.25">
      <c r="A25" s="243">
        <v>2</v>
      </c>
      <c r="B25" s="244" t="s">
        <v>1013</v>
      </c>
      <c r="C25" s="244"/>
      <c r="D25" s="244"/>
      <c r="E25" s="244"/>
      <c r="F25" s="244"/>
      <c r="G25" s="244"/>
      <c r="H25" s="225"/>
      <c r="I25" s="225"/>
    </row>
    <row r="26" spans="1:9" x14ac:dyDescent="0.25">
      <c r="A26" s="243" t="s">
        <v>374</v>
      </c>
      <c r="B26" s="244" t="s">
        <v>1048</v>
      </c>
      <c r="C26" s="244"/>
      <c r="D26" s="244"/>
      <c r="E26" s="244"/>
      <c r="F26" s="244"/>
      <c r="G26" s="244"/>
      <c r="H26" s="225"/>
      <c r="I26" s="225"/>
    </row>
    <row r="27" spans="1:9" x14ac:dyDescent="0.25">
      <c r="A27" s="243">
        <v>1</v>
      </c>
      <c r="B27" s="244" t="s">
        <v>1046</v>
      </c>
      <c r="C27" s="244"/>
      <c r="D27" s="244"/>
      <c r="E27" s="244"/>
      <c r="F27" s="244"/>
      <c r="G27" s="244"/>
      <c r="H27" s="225"/>
      <c r="I27" s="225"/>
    </row>
    <row r="28" spans="1:9" x14ac:dyDescent="0.25">
      <c r="A28" s="243">
        <v>2</v>
      </c>
      <c r="B28" s="244" t="s">
        <v>1013</v>
      </c>
      <c r="C28" s="244"/>
      <c r="D28" s="244"/>
      <c r="E28" s="244"/>
      <c r="F28" s="244"/>
      <c r="G28" s="244"/>
      <c r="H28" s="225"/>
      <c r="I28" s="225"/>
    </row>
    <row r="29" spans="1:9" x14ac:dyDescent="0.25">
      <c r="A29" s="243" t="s">
        <v>365</v>
      </c>
      <c r="B29" s="244" t="s">
        <v>1049</v>
      </c>
      <c r="C29" s="244"/>
      <c r="D29" s="244"/>
      <c r="E29" s="244"/>
      <c r="F29" s="244"/>
      <c r="G29" s="244"/>
      <c r="H29" s="225"/>
      <c r="I29" s="225"/>
    </row>
    <row r="30" spans="1:9" x14ac:dyDescent="0.25">
      <c r="A30" s="243">
        <v>1</v>
      </c>
      <c r="B30" s="244" t="s">
        <v>1046</v>
      </c>
      <c r="C30" s="244"/>
      <c r="D30" s="244"/>
      <c r="E30" s="244"/>
      <c r="F30" s="244"/>
      <c r="G30" s="244"/>
      <c r="H30" s="225"/>
      <c r="I30" s="225"/>
    </row>
    <row r="31" spans="1:9" x14ac:dyDescent="0.25">
      <c r="A31" s="243">
        <v>2</v>
      </c>
      <c r="B31" s="244" t="s">
        <v>1050</v>
      </c>
      <c r="C31" s="244"/>
      <c r="D31" s="244"/>
      <c r="E31" s="244"/>
      <c r="F31" s="244"/>
      <c r="G31" s="244"/>
      <c r="H31" s="225"/>
      <c r="I31" s="225"/>
    </row>
    <row r="32" spans="1:9" ht="9.75" customHeight="1" x14ac:dyDescent="0.25">
      <c r="A32" s="245"/>
      <c r="B32" s="246"/>
      <c r="C32" s="246"/>
      <c r="D32" s="246"/>
      <c r="E32" s="225"/>
      <c r="F32" s="225"/>
      <c r="G32" s="225"/>
      <c r="H32" s="225"/>
      <c r="I32" s="225"/>
    </row>
    <row r="33" spans="1:9" s="239" customFormat="1" x14ac:dyDescent="0.25">
      <c r="A33" s="247" t="s">
        <v>1051</v>
      </c>
    </row>
    <row r="34" spans="1:9" s="239" customFormat="1" ht="10.5" customHeight="1" x14ac:dyDescent="0.25">
      <c r="A34" s="247"/>
    </row>
    <row r="35" spans="1:9" s="239" customFormat="1" x14ac:dyDescent="0.25">
      <c r="A35" s="240" t="s">
        <v>1052</v>
      </c>
    </row>
    <row r="36" spans="1:9" x14ac:dyDescent="0.25">
      <c r="A36" s="241"/>
      <c r="B36" s="225"/>
      <c r="C36" s="225"/>
      <c r="D36" s="225"/>
      <c r="E36" s="225"/>
      <c r="F36" s="225"/>
      <c r="G36" s="225"/>
      <c r="H36" s="225"/>
      <c r="I36" s="225"/>
    </row>
    <row r="37" spans="1:9" ht="25.5" x14ac:dyDescent="0.25">
      <c r="A37" s="342" t="s">
        <v>836</v>
      </c>
      <c r="B37" s="343" t="s">
        <v>1053</v>
      </c>
      <c r="C37" s="343" t="s">
        <v>1054</v>
      </c>
      <c r="D37" s="343"/>
      <c r="E37" s="343" t="s">
        <v>1055</v>
      </c>
      <c r="F37" s="343"/>
      <c r="G37" s="242" t="s">
        <v>1056</v>
      </c>
      <c r="H37" s="225"/>
      <c r="I37" s="225"/>
    </row>
    <row r="38" spans="1:9" ht="15.75" customHeight="1" x14ac:dyDescent="0.25">
      <c r="A38" s="342"/>
      <c r="B38" s="343"/>
      <c r="C38" s="242" t="s">
        <v>1057</v>
      </c>
      <c r="D38" s="242" t="s">
        <v>1058</v>
      </c>
      <c r="E38" s="242" t="s">
        <v>1057</v>
      </c>
      <c r="F38" s="242" t="s">
        <v>1058</v>
      </c>
      <c r="G38" s="248"/>
      <c r="H38" s="225"/>
      <c r="I38" s="225"/>
    </row>
    <row r="39" spans="1:9" x14ac:dyDescent="0.25">
      <c r="A39" s="243" t="s">
        <v>701</v>
      </c>
      <c r="B39" s="249" t="s">
        <v>1059</v>
      </c>
      <c r="C39" s="244"/>
      <c r="D39" s="244"/>
      <c r="E39" s="244"/>
      <c r="F39" s="244"/>
      <c r="G39" s="244"/>
      <c r="H39" s="225"/>
      <c r="I39" s="225"/>
    </row>
    <row r="40" spans="1:9" x14ac:dyDescent="0.25">
      <c r="A40" s="243"/>
      <c r="B40" s="249" t="s">
        <v>1060</v>
      </c>
      <c r="C40" s="244"/>
      <c r="D40" s="244"/>
      <c r="E40" s="244"/>
      <c r="F40" s="244"/>
      <c r="G40" s="244"/>
      <c r="H40" s="225"/>
      <c r="I40" s="225"/>
    </row>
    <row r="41" spans="1:9" x14ac:dyDescent="0.25">
      <c r="A41" s="243"/>
      <c r="B41" s="249" t="s">
        <v>1061</v>
      </c>
      <c r="C41" s="244"/>
      <c r="D41" s="244"/>
      <c r="E41" s="244"/>
      <c r="F41" s="244"/>
      <c r="G41" s="244"/>
      <c r="H41" s="225"/>
      <c r="I41" s="225"/>
    </row>
    <row r="42" spans="1:9" x14ac:dyDescent="0.25">
      <c r="A42" s="243"/>
      <c r="B42" s="249" t="s">
        <v>1062</v>
      </c>
      <c r="C42" s="244"/>
      <c r="D42" s="244"/>
      <c r="E42" s="244"/>
      <c r="F42" s="244"/>
      <c r="G42" s="244"/>
      <c r="H42" s="225"/>
      <c r="I42" s="225"/>
    </row>
    <row r="43" spans="1:9" x14ac:dyDescent="0.25">
      <c r="A43" s="243" t="s">
        <v>684</v>
      </c>
      <c r="B43" s="249" t="s">
        <v>1063</v>
      </c>
      <c r="C43" s="244"/>
      <c r="D43" s="244"/>
      <c r="E43" s="244"/>
      <c r="F43" s="244"/>
      <c r="G43" s="244"/>
      <c r="H43" s="225"/>
      <c r="I43" s="225"/>
    </row>
    <row r="44" spans="1:9" x14ac:dyDescent="0.25">
      <c r="A44" s="243" t="s">
        <v>665</v>
      </c>
      <c r="B44" s="249" t="s">
        <v>1064</v>
      </c>
      <c r="C44" s="244"/>
      <c r="D44" s="244"/>
      <c r="E44" s="244"/>
      <c r="F44" s="244"/>
      <c r="G44" s="244"/>
      <c r="H44" s="225"/>
      <c r="I44" s="225"/>
    </row>
    <row r="45" spans="1:9" x14ac:dyDescent="0.25">
      <c r="A45" s="243" t="s">
        <v>658</v>
      </c>
      <c r="B45" s="249" t="s">
        <v>1065</v>
      </c>
      <c r="C45" s="244"/>
      <c r="D45" s="244"/>
      <c r="E45" s="244"/>
      <c r="F45" s="244"/>
      <c r="G45" s="244"/>
      <c r="H45" s="225"/>
      <c r="I45" s="225"/>
    </row>
    <row r="46" spans="1:9" x14ac:dyDescent="0.25">
      <c r="A46" s="243" t="s">
        <v>651</v>
      </c>
      <c r="B46" s="249" t="s">
        <v>1066</v>
      </c>
      <c r="C46" s="244"/>
      <c r="D46" s="244"/>
      <c r="E46" s="244"/>
      <c r="F46" s="244"/>
      <c r="G46" s="244"/>
      <c r="H46" s="225"/>
      <c r="I46" s="225"/>
    </row>
    <row r="47" spans="1:9" x14ac:dyDescent="0.25">
      <c r="A47" s="243" t="s">
        <v>648</v>
      </c>
      <c r="B47" s="249" t="s">
        <v>1067</v>
      </c>
      <c r="C47" s="244"/>
      <c r="D47" s="244"/>
      <c r="E47" s="244"/>
      <c r="F47" s="244"/>
      <c r="G47" s="244"/>
      <c r="H47" s="225"/>
      <c r="I47" s="225"/>
    </row>
    <row r="48" spans="1:9" x14ac:dyDescent="0.25">
      <c r="A48" s="243" t="s">
        <v>639</v>
      </c>
      <c r="B48" s="249" t="s">
        <v>1068</v>
      </c>
      <c r="C48" s="244"/>
      <c r="D48" s="244"/>
      <c r="E48" s="244"/>
      <c r="F48" s="244"/>
      <c r="G48" s="244"/>
      <c r="H48" s="225"/>
      <c r="I48" s="225"/>
    </row>
    <row r="49" spans="1:9" x14ac:dyDescent="0.25">
      <c r="A49" s="243" t="s">
        <v>636</v>
      </c>
      <c r="B49" s="249" t="s">
        <v>1069</v>
      </c>
      <c r="C49" s="244"/>
      <c r="D49" s="244"/>
      <c r="E49" s="244"/>
      <c r="F49" s="244"/>
      <c r="G49" s="244"/>
      <c r="H49" s="225"/>
      <c r="I49" s="225"/>
    </row>
    <row r="50" spans="1:9" ht="25.5" x14ac:dyDescent="0.25">
      <c r="A50" s="343" t="s">
        <v>836</v>
      </c>
      <c r="B50" s="343" t="s">
        <v>1070</v>
      </c>
      <c r="C50" s="343" t="s">
        <v>1071</v>
      </c>
      <c r="D50" s="343"/>
      <c r="E50" s="343" t="s">
        <v>1072</v>
      </c>
      <c r="F50" s="343"/>
      <c r="G50" s="242" t="s">
        <v>1073</v>
      </c>
      <c r="H50" s="225"/>
      <c r="I50" s="225"/>
    </row>
    <row r="51" spans="1:9" ht="14.25" customHeight="1" x14ac:dyDescent="0.25">
      <c r="A51" s="343"/>
      <c r="B51" s="343"/>
      <c r="C51" s="242" t="s">
        <v>1057</v>
      </c>
      <c r="D51" s="242" t="s">
        <v>1058</v>
      </c>
      <c r="E51" s="242" t="s">
        <v>1057</v>
      </c>
      <c r="F51" s="242" t="s">
        <v>1058</v>
      </c>
      <c r="G51" s="248"/>
      <c r="H51" s="225"/>
      <c r="I51" s="225"/>
    </row>
    <row r="52" spans="1:9" ht="25.5" x14ac:dyDescent="0.25">
      <c r="A52" s="243" t="s">
        <v>380</v>
      </c>
      <c r="B52" s="249" t="s">
        <v>1074</v>
      </c>
      <c r="C52" s="244"/>
      <c r="D52" s="244"/>
      <c r="E52" s="244"/>
      <c r="F52" s="244"/>
      <c r="G52" s="244"/>
      <c r="H52" s="225"/>
      <c r="I52" s="225"/>
    </row>
    <row r="53" spans="1:9" x14ac:dyDescent="0.25">
      <c r="A53" s="243" t="s">
        <v>377</v>
      </c>
      <c r="B53" s="249" t="s">
        <v>1075</v>
      </c>
      <c r="C53" s="244"/>
      <c r="D53" s="244"/>
      <c r="E53" s="244"/>
      <c r="F53" s="244"/>
      <c r="G53" s="244"/>
      <c r="H53" s="225"/>
      <c r="I53" s="225"/>
    </row>
    <row r="54" spans="1:9" x14ac:dyDescent="0.25">
      <c r="A54" s="243" t="s">
        <v>561</v>
      </c>
      <c r="B54" s="249" t="s">
        <v>1076</v>
      </c>
      <c r="C54" s="244"/>
      <c r="D54" s="244"/>
      <c r="E54" s="244"/>
      <c r="F54" s="244"/>
      <c r="G54" s="244"/>
      <c r="H54" s="225"/>
      <c r="I54" s="225"/>
    </row>
    <row r="55" spans="1:9" x14ac:dyDescent="0.25">
      <c r="A55" s="245"/>
      <c r="B55" s="246"/>
      <c r="C55" s="246"/>
      <c r="D55" s="246"/>
      <c r="E55" s="246"/>
      <c r="F55" s="246"/>
      <c r="G55" s="246"/>
      <c r="H55" s="225"/>
      <c r="I55" s="225"/>
    </row>
    <row r="56" spans="1:9" s="239" customFormat="1" x14ac:dyDescent="0.25">
      <c r="A56" s="247" t="s">
        <v>1077</v>
      </c>
    </row>
    <row r="57" spans="1:9" ht="9.75" customHeight="1" x14ac:dyDescent="0.25">
      <c r="A57" s="250"/>
      <c r="B57" s="225"/>
      <c r="C57" s="225"/>
      <c r="D57" s="225"/>
      <c r="E57" s="225"/>
      <c r="F57" s="225"/>
      <c r="G57" s="225"/>
      <c r="H57" s="225"/>
      <c r="I57" s="225"/>
    </row>
    <row r="58" spans="1:9" s="239" customFormat="1" x14ac:dyDescent="0.25">
      <c r="A58" s="240" t="s">
        <v>1078</v>
      </c>
    </row>
    <row r="59" spans="1:9" ht="9.75" customHeight="1" x14ac:dyDescent="0.25">
      <c r="A59" s="241"/>
      <c r="B59" s="225"/>
      <c r="C59" s="225"/>
      <c r="D59" s="225"/>
      <c r="E59" s="225"/>
      <c r="F59" s="225"/>
      <c r="G59" s="225"/>
      <c r="H59" s="225"/>
      <c r="I59" s="225"/>
    </row>
    <row r="60" spans="1:9" ht="26.25" customHeight="1" x14ac:dyDescent="0.25">
      <c r="A60" s="342" t="s">
        <v>836</v>
      </c>
      <c r="B60" s="343" t="s">
        <v>1041</v>
      </c>
      <c r="C60" s="343" t="s">
        <v>1071</v>
      </c>
      <c r="D60" s="343"/>
      <c r="E60" s="343" t="s">
        <v>1055</v>
      </c>
      <c r="F60" s="343"/>
      <c r="G60" s="242" t="s">
        <v>1079</v>
      </c>
      <c r="H60" s="225"/>
      <c r="I60" s="225"/>
    </row>
    <row r="61" spans="1:9" ht="14.25" customHeight="1" x14ac:dyDescent="0.25">
      <c r="A61" s="342"/>
      <c r="B61" s="343"/>
      <c r="C61" s="242" t="s">
        <v>1057</v>
      </c>
      <c r="D61" s="242" t="s">
        <v>1058</v>
      </c>
      <c r="E61" s="242" t="s">
        <v>1057</v>
      </c>
      <c r="F61" s="242" t="s">
        <v>1058</v>
      </c>
      <c r="G61" s="248"/>
      <c r="H61" s="225"/>
      <c r="I61" s="225"/>
    </row>
    <row r="62" spans="1:9" ht="25.5" x14ac:dyDescent="0.25">
      <c r="A62" s="243" t="s">
        <v>354</v>
      </c>
      <c r="B62" s="244" t="s">
        <v>1080</v>
      </c>
      <c r="C62" s="244"/>
      <c r="D62" s="244"/>
      <c r="E62" s="244"/>
      <c r="F62" s="244"/>
      <c r="G62" s="244"/>
      <c r="H62" s="225"/>
      <c r="I62" s="225"/>
    </row>
    <row r="63" spans="1:9" x14ac:dyDescent="0.25">
      <c r="A63" s="243"/>
      <c r="B63" s="244" t="s">
        <v>1081</v>
      </c>
      <c r="C63" s="244"/>
      <c r="D63" s="244"/>
      <c r="E63" s="244"/>
      <c r="F63" s="244"/>
      <c r="G63" s="244"/>
      <c r="H63" s="225"/>
      <c r="I63" s="225"/>
    </row>
    <row r="64" spans="1:9" x14ac:dyDescent="0.25">
      <c r="A64" s="243"/>
      <c r="B64" s="244" t="s">
        <v>1065</v>
      </c>
      <c r="C64" s="244"/>
      <c r="D64" s="244"/>
      <c r="E64" s="244"/>
      <c r="F64" s="244"/>
      <c r="G64" s="244"/>
      <c r="H64" s="225"/>
      <c r="I64" s="225"/>
    </row>
    <row r="65" spans="1:9" x14ac:dyDescent="0.25">
      <c r="A65" s="243"/>
      <c r="B65" s="244" t="s">
        <v>1082</v>
      </c>
      <c r="C65" s="244"/>
      <c r="D65" s="244"/>
      <c r="E65" s="244"/>
      <c r="F65" s="244"/>
      <c r="G65" s="244"/>
      <c r="H65" s="225"/>
      <c r="I65" s="225"/>
    </row>
    <row r="66" spans="1:9" x14ac:dyDescent="0.25">
      <c r="A66" s="243" t="s">
        <v>264</v>
      </c>
      <c r="B66" s="244" t="s">
        <v>1083</v>
      </c>
      <c r="C66" s="244"/>
      <c r="D66" s="244"/>
      <c r="E66" s="244"/>
      <c r="F66" s="244"/>
      <c r="G66" s="244"/>
      <c r="H66" s="225"/>
      <c r="I66" s="225"/>
    </row>
    <row r="67" spans="1:9" x14ac:dyDescent="0.25">
      <c r="A67" s="243"/>
      <c r="B67" s="244" t="s">
        <v>1084</v>
      </c>
      <c r="C67" s="244"/>
      <c r="D67" s="244"/>
      <c r="E67" s="244"/>
      <c r="F67" s="244"/>
      <c r="G67" s="244"/>
      <c r="H67" s="225"/>
      <c r="I67" s="225"/>
    </row>
    <row r="68" spans="1:9" x14ac:dyDescent="0.25">
      <c r="A68" s="243"/>
      <c r="B68" s="244" t="s">
        <v>1085</v>
      </c>
      <c r="C68" s="244"/>
      <c r="D68" s="244"/>
      <c r="E68" s="244"/>
      <c r="F68" s="244"/>
      <c r="G68" s="244"/>
      <c r="H68" s="225"/>
      <c r="I68" s="225"/>
    </row>
    <row r="69" spans="1:9" ht="25.5" x14ac:dyDescent="0.25">
      <c r="A69" s="243" t="s">
        <v>374</v>
      </c>
      <c r="B69" s="244" t="s">
        <v>1086</v>
      </c>
      <c r="C69" s="244"/>
      <c r="D69" s="244"/>
      <c r="E69" s="244"/>
      <c r="F69" s="244"/>
      <c r="G69" s="244"/>
      <c r="H69" s="225"/>
      <c r="I69" s="225"/>
    </row>
    <row r="70" spans="1:9" ht="25.5" x14ac:dyDescent="0.25">
      <c r="A70" s="243" t="s">
        <v>365</v>
      </c>
      <c r="B70" s="244" t="s">
        <v>1087</v>
      </c>
      <c r="C70" s="244"/>
      <c r="D70" s="244"/>
      <c r="E70" s="244"/>
      <c r="F70" s="244"/>
      <c r="G70" s="244"/>
      <c r="H70" s="225"/>
      <c r="I70" s="225"/>
    </row>
    <row r="71" spans="1:9" x14ac:dyDescent="0.25">
      <c r="A71" s="244"/>
      <c r="B71" s="244" t="s">
        <v>1088</v>
      </c>
      <c r="C71" s="244"/>
      <c r="D71" s="244"/>
      <c r="E71" s="244"/>
      <c r="F71" s="244"/>
      <c r="G71" s="244"/>
      <c r="H71" s="225"/>
      <c r="I71" s="225"/>
    </row>
    <row r="72" spans="1:9" ht="25.5" x14ac:dyDescent="0.25">
      <c r="A72" s="244"/>
      <c r="B72" s="244" t="s">
        <v>1089</v>
      </c>
      <c r="C72" s="244"/>
      <c r="D72" s="244"/>
      <c r="E72" s="244"/>
      <c r="F72" s="244"/>
      <c r="G72" s="244"/>
      <c r="H72" s="225"/>
      <c r="I72" s="225"/>
    </row>
    <row r="73" spans="1:9" ht="9" customHeight="1" x14ac:dyDescent="0.25">
      <c r="A73" s="246"/>
      <c r="B73" s="246"/>
      <c r="C73" s="246"/>
      <c r="D73" s="246"/>
      <c r="E73" s="246"/>
      <c r="F73" s="246"/>
      <c r="G73" s="246"/>
      <c r="H73" s="225"/>
      <c r="I73" s="225"/>
    </row>
    <row r="74" spans="1:9" s="239" customFormat="1" x14ac:dyDescent="0.25">
      <c r="A74" s="247" t="s">
        <v>1090</v>
      </c>
    </row>
    <row r="75" spans="1:9" ht="8.25" customHeight="1" x14ac:dyDescent="0.25">
      <c r="A75" s="250"/>
      <c r="B75" s="225"/>
      <c r="C75" s="225"/>
      <c r="D75" s="225"/>
      <c r="E75" s="225"/>
      <c r="F75" s="225"/>
      <c r="G75" s="225"/>
      <c r="H75" s="225"/>
      <c r="I75" s="225"/>
    </row>
    <row r="76" spans="1:9" s="239" customFormat="1" x14ac:dyDescent="0.25">
      <c r="A76" s="240" t="s">
        <v>1091</v>
      </c>
    </row>
    <row r="77" spans="1:9" x14ac:dyDescent="0.25">
      <c r="A77" s="241"/>
      <c r="B77" s="225"/>
      <c r="C77" s="225"/>
      <c r="D77" s="225"/>
      <c r="E77" s="225"/>
      <c r="F77" s="225"/>
      <c r="G77" s="225"/>
      <c r="H77" s="225"/>
      <c r="I77" s="225"/>
    </row>
    <row r="78" spans="1:9" ht="48.75" customHeight="1" x14ac:dyDescent="0.25">
      <c r="A78" s="342" t="s">
        <v>836</v>
      </c>
      <c r="B78" s="343" t="s">
        <v>1092</v>
      </c>
      <c r="C78" s="242" t="s">
        <v>1093</v>
      </c>
      <c r="D78" s="242"/>
      <c r="E78" s="242" t="s">
        <v>1094</v>
      </c>
      <c r="F78" s="242"/>
      <c r="G78" s="242" t="s">
        <v>1095</v>
      </c>
      <c r="I78" s="225"/>
    </row>
    <row r="79" spans="1:9" ht="13.5" customHeight="1" x14ac:dyDescent="0.25">
      <c r="A79" s="342"/>
      <c r="B79" s="343"/>
      <c r="C79" s="242" t="s">
        <v>1057</v>
      </c>
      <c r="D79" s="242" t="s">
        <v>1058</v>
      </c>
      <c r="E79" s="242" t="s">
        <v>1057</v>
      </c>
      <c r="F79" s="242" t="s">
        <v>1058</v>
      </c>
      <c r="G79" s="248"/>
      <c r="I79" s="225"/>
    </row>
    <row r="80" spans="1:9" x14ac:dyDescent="0.25">
      <c r="A80" s="243" t="s">
        <v>354</v>
      </c>
      <c r="B80" s="244" t="s">
        <v>1096</v>
      </c>
      <c r="C80" s="244"/>
      <c r="D80" s="244"/>
      <c r="E80" s="244"/>
      <c r="F80" s="244"/>
      <c r="G80" s="244"/>
      <c r="I80" s="225"/>
    </row>
    <row r="81" spans="1:9" x14ac:dyDescent="0.25">
      <c r="A81" s="243">
        <v>1</v>
      </c>
      <c r="B81" s="244"/>
      <c r="C81" s="244"/>
      <c r="D81" s="244"/>
      <c r="E81" s="244"/>
      <c r="F81" s="244"/>
      <c r="G81" s="244"/>
      <c r="I81" s="225"/>
    </row>
    <row r="82" spans="1:9" x14ac:dyDescent="0.25">
      <c r="A82" s="243"/>
      <c r="B82" s="244" t="s">
        <v>453</v>
      </c>
      <c r="C82" s="244"/>
      <c r="D82" s="244"/>
      <c r="E82" s="244"/>
      <c r="F82" s="244"/>
      <c r="G82" s="244"/>
      <c r="I82" s="225"/>
    </row>
    <row r="83" spans="1:9" x14ac:dyDescent="0.25">
      <c r="A83" s="243" t="s">
        <v>264</v>
      </c>
      <c r="B83" s="244" t="s">
        <v>1097</v>
      </c>
      <c r="C83" s="244"/>
      <c r="D83" s="244"/>
      <c r="E83" s="244"/>
      <c r="F83" s="244"/>
      <c r="G83" s="244"/>
      <c r="I83" s="225"/>
    </row>
    <row r="84" spans="1:9" x14ac:dyDescent="0.25">
      <c r="A84" s="243">
        <v>1</v>
      </c>
      <c r="B84" s="244"/>
      <c r="C84" s="244"/>
      <c r="D84" s="244"/>
      <c r="E84" s="244"/>
      <c r="F84" s="244"/>
      <c r="G84" s="244"/>
      <c r="I84" s="225"/>
    </row>
    <row r="85" spans="1:9" x14ac:dyDescent="0.25">
      <c r="A85" s="243"/>
      <c r="B85" s="244" t="s">
        <v>453</v>
      </c>
      <c r="C85" s="244"/>
      <c r="D85" s="244"/>
      <c r="E85" s="244"/>
      <c r="F85" s="244"/>
      <c r="G85" s="244"/>
      <c r="I85" s="225"/>
    </row>
    <row r="86" spans="1:9" x14ac:dyDescent="0.25">
      <c r="A86" s="243" t="s">
        <v>374</v>
      </c>
      <c r="B86" s="244" t="s">
        <v>1098</v>
      </c>
      <c r="C86" s="244"/>
      <c r="D86" s="244"/>
      <c r="E86" s="244"/>
      <c r="F86" s="244"/>
      <c r="G86" s="244"/>
      <c r="I86" s="225"/>
    </row>
    <row r="87" spans="1:9" x14ac:dyDescent="0.25">
      <c r="A87" s="243">
        <v>1</v>
      </c>
      <c r="B87" s="244"/>
      <c r="C87" s="244"/>
      <c r="D87" s="244"/>
      <c r="E87" s="244"/>
      <c r="F87" s="244"/>
      <c r="G87" s="244"/>
      <c r="I87" s="225"/>
    </row>
    <row r="88" spans="1:9" x14ac:dyDescent="0.25">
      <c r="A88" s="243"/>
      <c r="B88" s="244" t="s">
        <v>453</v>
      </c>
      <c r="C88" s="244"/>
      <c r="D88" s="244"/>
      <c r="E88" s="244"/>
      <c r="F88" s="244"/>
      <c r="G88" s="244"/>
      <c r="I88" s="225"/>
    </row>
    <row r="89" spans="1:9" x14ac:dyDescent="0.25">
      <c r="A89" s="243" t="s">
        <v>365</v>
      </c>
      <c r="B89" s="244" t="s">
        <v>1099</v>
      </c>
      <c r="C89" s="244"/>
      <c r="D89" s="244"/>
      <c r="E89" s="244"/>
      <c r="F89" s="244"/>
      <c r="G89" s="244"/>
      <c r="I89" s="225"/>
    </row>
    <row r="90" spans="1:9" x14ac:dyDescent="0.25">
      <c r="A90" s="243">
        <v>1</v>
      </c>
      <c r="B90" s="244"/>
      <c r="C90" s="244"/>
      <c r="D90" s="244"/>
      <c r="E90" s="244"/>
      <c r="F90" s="244"/>
      <c r="G90" s="244"/>
      <c r="I90" s="225"/>
    </row>
    <row r="91" spans="1:9" x14ac:dyDescent="0.25">
      <c r="A91" s="243"/>
      <c r="B91" s="244" t="s">
        <v>453</v>
      </c>
      <c r="C91" s="244"/>
      <c r="D91" s="244"/>
      <c r="E91" s="244"/>
      <c r="F91" s="244"/>
      <c r="G91" s="244"/>
      <c r="I91" s="225"/>
    </row>
    <row r="92" spans="1:9" x14ac:dyDescent="0.25">
      <c r="A92" s="243" t="s">
        <v>362</v>
      </c>
      <c r="B92" s="244" t="s">
        <v>1100</v>
      </c>
      <c r="C92" s="244"/>
      <c r="D92" s="244"/>
      <c r="E92" s="244"/>
      <c r="F92" s="244"/>
      <c r="G92" s="244"/>
      <c r="I92" s="225"/>
    </row>
    <row r="93" spans="1:9" x14ac:dyDescent="0.25">
      <c r="A93" s="243">
        <v>1</v>
      </c>
      <c r="B93" s="244"/>
      <c r="C93" s="244"/>
      <c r="D93" s="244"/>
      <c r="E93" s="244"/>
      <c r="F93" s="244"/>
      <c r="G93" s="244"/>
      <c r="I93" s="225"/>
    </row>
    <row r="94" spans="1:9" x14ac:dyDescent="0.25">
      <c r="A94" s="243"/>
      <c r="B94" s="244" t="s">
        <v>453</v>
      </c>
      <c r="C94" s="244"/>
      <c r="D94" s="244"/>
      <c r="E94" s="244"/>
      <c r="F94" s="244"/>
      <c r="G94" s="244"/>
      <c r="I94" s="225"/>
    </row>
    <row r="95" spans="1:9" x14ac:dyDescent="0.25">
      <c r="A95" s="243" t="s">
        <v>162</v>
      </c>
      <c r="B95" s="244" t="s">
        <v>1101</v>
      </c>
      <c r="C95" s="244"/>
      <c r="D95" s="244"/>
      <c r="E95" s="244"/>
      <c r="F95" s="244"/>
      <c r="G95" s="244"/>
      <c r="I95" s="225"/>
    </row>
    <row r="96" spans="1:9" x14ac:dyDescent="0.25">
      <c r="A96" s="243">
        <v>1</v>
      </c>
      <c r="B96" s="244"/>
      <c r="C96" s="244"/>
      <c r="D96" s="244"/>
      <c r="E96" s="244"/>
      <c r="F96" s="244"/>
      <c r="G96" s="244"/>
      <c r="I96" s="225"/>
    </row>
    <row r="97" spans="1:9" x14ac:dyDescent="0.25">
      <c r="A97" s="243"/>
      <c r="B97" s="244" t="s">
        <v>453</v>
      </c>
      <c r="C97" s="244"/>
      <c r="D97" s="244"/>
      <c r="E97" s="244"/>
      <c r="F97" s="244"/>
      <c r="G97" s="244"/>
      <c r="I97" s="225"/>
    </row>
    <row r="98" spans="1:9" x14ac:dyDescent="0.25">
      <c r="A98" s="243" t="s">
        <v>390</v>
      </c>
      <c r="B98" s="244" t="s">
        <v>1102</v>
      </c>
      <c r="C98" s="244"/>
      <c r="D98" s="244"/>
      <c r="E98" s="244"/>
      <c r="F98" s="244"/>
      <c r="G98" s="244"/>
      <c r="I98" s="225"/>
    </row>
    <row r="99" spans="1:9" ht="4.5" customHeight="1" x14ac:dyDescent="0.25">
      <c r="A99" s="245"/>
      <c r="B99" s="246"/>
      <c r="C99" s="246"/>
      <c r="D99" s="246"/>
      <c r="E99" s="246"/>
      <c r="F99" s="246"/>
      <c r="G99" s="246"/>
      <c r="H99" s="246"/>
      <c r="I99" s="225"/>
    </row>
    <row r="100" spans="1:9" s="239" customFormat="1" x14ac:dyDescent="0.25">
      <c r="A100" s="247" t="s">
        <v>1077</v>
      </c>
    </row>
    <row r="101" spans="1:9" ht="3" customHeight="1" x14ac:dyDescent="0.25">
      <c r="A101" s="225"/>
      <c r="B101" s="225"/>
      <c r="C101" s="225"/>
      <c r="D101" s="225"/>
      <c r="E101" s="225"/>
      <c r="F101" s="225"/>
      <c r="G101" s="225"/>
      <c r="H101" s="225"/>
      <c r="I101" s="225"/>
    </row>
    <row r="102" spans="1:9" s="254" customFormat="1" ht="49.5" customHeight="1" x14ac:dyDescent="0.25">
      <c r="A102" s="251"/>
      <c r="B102" s="338"/>
      <c r="C102" s="338"/>
      <c r="D102" s="252"/>
      <c r="E102" s="339"/>
      <c r="F102" s="338"/>
      <c r="G102" s="338"/>
      <c r="H102" s="253"/>
      <c r="I102" s="252"/>
    </row>
    <row r="103" spans="1:9" s="254" customFormat="1" ht="27" customHeight="1" x14ac:dyDescent="0.25">
      <c r="A103" s="255"/>
      <c r="B103" s="338"/>
      <c r="C103" s="338"/>
      <c r="D103" s="252"/>
      <c r="E103" s="252"/>
      <c r="F103" s="252"/>
      <c r="G103" s="252"/>
      <c r="H103" s="252"/>
      <c r="I103" s="252"/>
    </row>
    <row r="104" spans="1:9" s="254" customFormat="1" ht="27" customHeight="1" x14ac:dyDescent="0.25">
      <c r="A104" s="255"/>
      <c r="B104" s="251"/>
      <c r="C104" s="251"/>
      <c r="D104" s="252"/>
      <c r="E104" s="252"/>
      <c r="F104" s="252"/>
      <c r="G104" s="252"/>
      <c r="H104" s="252"/>
      <c r="I104" s="252"/>
    </row>
    <row r="105" spans="1:9" s="254" customFormat="1" ht="27" customHeight="1" x14ac:dyDescent="0.25">
      <c r="A105" s="255"/>
      <c r="B105" s="251"/>
      <c r="C105" s="251"/>
      <c r="D105" s="252"/>
      <c r="E105" s="252"/>
      <c r="F105" s="252"/>
      <c r="G105" s="252"/>
      <c r="H105" s="252"/>
      <c r="I105" s="252"/>
    </row>
    <row r="106" spans="1:9" s="254" customFormat="1" x14ac:dyDescent="0.25">
      <c r="A106" s="252"/>
      <c r="B106" s="252"/>
      <c r="C106" s="252"/>
      <c r="D106" s="252"/>
      <c r="E106" s="252"/>
      <c r="F106" s="252"/>
      <c r="G106" s="252"/>
      <c r="H106" s="252"/>
      <c r="I106" s="252"/>
    </row>
    <row r="107" spans="1:9" s="254" customFormat="1" x14ac:dyDescent="0.25">
      <c r="A107" s="252"/>
      <c r="B107" s="252"/>
      <c r="C107" s="252"/>
      <c r="D107" s="252"/>
      <c r="E107" s="252"/>
      <c r="F107" s="252"/>
      <c r="G107" s="252"/>
      <c r="H107" s="252"/>
      <c r="I107" s="252"/>
    </row>
    <row r="108" spans="1:9" s="256" customFormat="1" ht="12.75" customHeight="1" x14ac:dyDescent="0.25">
      <c r="B108" s="340" t="s">
        <v>963</v>
      </c>
      <c r="C108" s="340"/>
      <c r="D108" s="341" t="s">
        <v>962</v>
      </c>
      <c r="E108" s="341"/>
      <c r="F108" s="341"/>
      <c r="G108" s="341"/>
      <c r="H108" s="257"/>
    </row>
  </sheetData>
  <mergeCells count="31">
    <mergeCell ref="F18:G18"/>
    <mergeCell ref="A5:A6"/>
    <mergeCell ref="B5:C5"/>
    <mergeCell ref="B6:C6"/>
    <mergeCell ref="A7:A8"/>
    <mergeCell ref="B7:C7"/>
    <mergeCell ref="B8:C8"/>
    <mergeCell ref="A9:A10"/>
    <mergeCell ref="B9:C9"/>
    <mergeCell ref="A11:A12"/>
    <mergeCell ref="A18:A19"/>
    <mergeCell ref="B18:E19"/>
    <mergeCell ref="A37:A38"/>
    <mergeCell ref="B37:B38"/>
    <mergeCell ref="C37:D37"/>
    <mergeCell ref="E37:F37"/>
    <mergeCell ref="A50:A51"/>
    <mergeCell ref="B50:B51"/>
    <mergeCell ref="C50:D50"/>
    <mergeCell ref="E50:F50"/>
    <mergeCell ref="A60:A61"/>
    <mergeCell ref="B60:B61"/>
    <mergeCell ref="C60:D60"/>
    <mergeCell ref="E60:F60"/>
    <mergeCell ref="A78:A79"/>
    <mergeCell ref="B78:B79"/>
    <mergeCell ref="B102:C102"/>
    <mergeCell ref="E102:G102"/>
    <mergeCell ref="B103:C103"/>
    <mergeCell ref="B108:C108"/>
    <mergeCell ref="D108:G108"/>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+6Bz6ihyH+fW+m36iM+b0dJXERI=</DigestValue>
    </Reference>
    <Reference URI="#idOfficeObject" Type="http://www.w3.org/2000/09/xmldsig#Object">
      <DigestMethod Algorithm="http://www.w3.org/2000/09/xmldsig#sha1"/>
      <DigestValue>EEsvrgu5AolzJCAbR5iBA4rLYLk=</DigestValue>
    </Reference>
    <Reference URI="#idSignedProperties" Type="http://uri.etsi.org/01903#SignedProperties">
      <Transforms>
        <Transform Algorithm="http://www.w3.org/TR/2001/REC-xml-c14n-20010315"/>
      </Transforms>
      <DigestMethod Algorithm="http://www.w3.org/2000/09/xmldsig#sha1"/>
      <DigestValue>WgzHw2yATrzKcQD6PfmkHe4Re5E=</DigestValue>
    </Reference>
  </SignedInfo>
  <SignatureValue>EkgQzpIXWq+DaNpFe+2c/5eW+P9onSUG4lUpmmn3CT71sq497ZYwsQxfRKmYI302kxLwSm5NK0zT
doWW+ihW2Dz4Tuc08z6HyEVefK87tBAtuL61X6d2xvdRZNOrGMPBOvKGllWiGW0wNcxllM9sHYql
GO3nPZRsf5XksvPiuJ8=</SignatureValue>
  <KeyInfo>
    <X509Data>
      <X509Certificate>MIIEFzCCAv+gAwIBAgIQVANiS6TYfg+2rYvuU3fMajANBgkqhkiG9w0BAQUFADBJMQswCQYDVQQG
EwJWTjEOMAwGA1UEBxMFSGFub2kxGTAXBgNVBAoTEEJrYXYgQ29ycG9yYXRpb24xDzANBgNVBAMT
BkJrYXZDQTAeFw0yMzAxMTAwMjUyNDRaFw0yNDA1MTAwODAzMDdaMIGOMR4wHAYKCZImiZPyLGQB
AQwOTVNUOjAxMDAxMTI0MzcxSzBJBgNVBAMMQk5Hw4JOIEjDgE5HIFRIxq/GoE5HIE3huqBJIEPh
u5QgUEjhuqZOIE5HT+G6oEkgVEjGr8agTkcgVknhu4ZUIE5BTTESMBAGA1UECAwJSMOgIE7hu5lp
MQswCQYDVQQGEwJWTjCBnzANBgkqhkiG9w0BAQEFAAOBjQAwgYkCgYEAtgNI+Nq5hEI7c05Cc6Lr
PCeYy85OpRG0vc/ulBcgk+Tofp83gdJPTH9DOeGc3q1I1M+fdnMUIZw6BHEgm8b1GXAjG/xQrXiK
x7LxsTH0H05I2PkJKpEbPu58FNHumcgkRLWjNK7G3PgHz/fMJ2LNp9BYII65k4umG+7rKkevr3cC
AwEAAaOCATcwggEzMDEGCCsGAQUFBwEBBCUwIzAhBggrBgEFBQcwAYYVaHR0cDovL29jc3AuYmth
dmNhLnZuMB0GA1UdDgQWBBQmH/GBRfKjiRRXnFHknLEE94G4CzAMBgNVHRMBAf8EAjAAMB8GA1Ud
IwQYMBaAFB6wD0iX39DDZ6dGhDtYO4gNU5SGMH8GA1UdHwR4MHYwdKAjoCGGH2h0dHA6Ly9jcmwu
YmthdmNhLnZuL0JrYXZDQS5jcmyiTaRLMEkxDzANBgNVBAMMBkJrYXZDQTEZMBcGA1UECgwQQmth
diBDb3Jwb3JhdGlvbjEOMAwGA1UEBwwFSGFub2kxCzAJBgNVBAYTAlZOMA4GA1UdDwEB/wQEAwIE
8DAfBgNVHSUEGDAWBggrBgEFBQcDBAYKKwYBBAGCNwoDDDANBgkqhkiG9w0BAQUFAAOCAQEAhNTz
jGp4L20EyBhQFymgG5tGaC3OhWDJF1v/3jNoEA2pi2xNvEWGYlg0PFIpM05I26BKrqKx1mb3k0Lj
Im523QBUI7S0afQxs7Copw3H+Chm5j5hjG0T8D8fq7YmY0v0acEKU1GGzt0tzbY3/7mizKwcu8ct
StSKwMyUNS9NCPBfT9yY2U7X/wYfkYiDZr42JI+bwuyeUHzJ5fuUSSa96AKkGB22xd/vv+TXz1FL
8jpRc/tkrTb+kVEH9Ty8alZAdhtLVkhHtBOT9ad3NSPdo7MTib0M8DQ2Oq/hRmj8IQUvVoSrjWwj
C+oaUO3LOkS5kib+wXYVU+bvZNTAk5uACQ==</X509Certificate>
    </X509Data>
  </KeyInfo>
  <Object xmlns:mdssi="http://schemas.openxmlformats.org/package/2006/digital-signature" Id="idPackageObject">
    <Manifest>
      <Reference URI="/xl/drawings/drawing4.xml?ContentType=application/vnd.openxmlformats-officedocument.drawing+xml">
        <DigestMethod Algorithm="http://www.w3.org/2000/09/xmldsig#sha1"/>
        <DigestValue>G5/cERZLYEJv51j3UgIZ5Z+dsUI=</DigestValue>
      </Reference>
      <Reference URI="/xl/worksheets/sheet10.xml?ContentType=application/vnd.openxmlformats-officedocument.spreadsheetml.worksheet+xml">
        <DigestMethod Algorithm="http://www.w3.org/2000/09/xmldsig#sha1"/>
        <DigestValue>kywruzB68nIUTJGHIaB8pwj4mJ4=</DigestValue>
      </Reference>
      <Reference URI="/xl/worksheets/sheet11.xml?ContentType=application/vnd.openxmlformats-officedocument.spreadsheetml.worksheet+xml">
        <DigestMethod Algorithm="http://www.w3.org/2000/09/xmldsig#sha1"/>
        <DigestValue>LQFzZ6mvcNbf6YigSUAbfk/z1zI=</DigestValue>
      </Reference>
      <Reference URI="/xl/printerSettings/printerSettings5.bin?ContentType=application/vnd.openxmlformats-officedocument.spreadsheetml.printerSettings">
        <DigestMethod Algorithm="http://www.w3.org/2000/09/xmldsig#sha1"/>
        <DigestValue>0AzI2MOs1YgUP1xUr8sLO109ldQ=</DigestValue>
      </Reference>
      <Reference URI="/xl/worksheets/sheet12.xml?ContentType=application/vnd.openxmlformats-officedocument.spreadsheetml.worksheet+xml">
        <DigestMethod Algorithm="http://www.w3.org/2000/09/xmldsig#sha1"/>
        <DigestValue>rrywAY/HAi7FjhKoIpeulZXrdVs=</DigestValue>
      </Reference>
      <Reference URI="/xl/printerSettings/printerSettings12.bin?ContentType=application/vnd.openxmlformats-officedocument.spreadsheetml.printerSettings">
        <DigestMethod Algorithm="http://www.w3.org/2000/09/xmldsig#sha1"/>
        <DigestValue>EOZNJxyNdfm7QCHiZqjwC4t9Z0Q=</DigestValue>
      </Reference>
      <Reference URI="/xl/drawings/drawing2.xml?ContentType=application/vnd.openxmlformats-officedocument.drawing+xml">
        <DigestMethod Algorithm="http://www.w3.org/2000/09/xmldsig#sha1"/>
        <DigestValue>lDLgSjKUGFpScMmxNbwFT02jDfA=</DigestValue>
      </Reference>
      <Reference URI="/xl/media/image1.jpeg?ContentType=image/jpeg">
        <DigestMethod Algorithm="http://www.w3.org/2000/09/xmldsig#sha1"/>
        <DigestValue>Nx0EO+oOJ2dA0Wgk9UzuYOsgjU0=</DigestValue>
      </Reference>
      <Reference URI="/xl/printerSettings/printerSettings9.bin?ContentType=application/vnd.openxmlformats-officedocument.spreadsheetml.printerSettings">
        <DigestMethod Algorithm="http://www.w3.org/2000/09/xmldsig#sha1"/>
        <DigestValue>SO7zd+kXp0CEI4dHtczZyIdUNfo=</DigestValue>
      </Reference>
      <Reference URI="/xl/drawings/drawing1.xml?ContentType=application/vnd.openxmlformats-officedocument.drawing+xml">
        <DigestMethod Algorithm="http://www.w3.org/2000/09/xmldsig#sha1"/>
        <DigestValue>dAFBqz2eRF2vXNYoNpz/9w3oAaI=</DigestValue>
      </Reference>
      <Reference URI="/xl/drawings/drawing6.xml?ContentType=application/vnd.openxmlformats-officedocument.drawing+xml">
        <DigestMethod Algorithm="http://www.w3.org/2000/09/xmldsig#sha1"/>
        <DigestValue>VMNFFbOTqnznWh/3wn0GeoRIovA=</DigestValue>
      </Reference>
      <Reference URI="/xl/worksheets/sheet5.xml?ContentType=application/vnd.openxmlformats-officedocument.spreadsheetml.worksheet+xml">
        <DigestMethod Algorithm="http://www.w3.org/2000/09/xmldsig#sha1"/>
        <DigestValue>Puujmsd255FqwnpYzqgxqujF+ew=</DigestValue>
      </Reference>
      <Reference URI="/xl/worksheets/sheet6.xml?ContentType=application/vnd.openxmlformats-officedocument.spreadsheetml.worksheet+xml">
        <DigestMethod Algorithm="http://www.w3.org/2000/09/xmldsig#sha1"/>
        <DigestValue>B6/8WEao1NbnR0O9fH/XmmQs47I=</DigestValue>
      </Reference>
      <Reference URI="/xl/drawings/drawing3.xml?ContentType=application/vnd.openxmlformats-officedocument.drawing+xml">
        <DigestMethod Algorithm="http://www.w3.org/2000/09/xmldsig#sha1"/>
        <DigestValue>1/Y7LbGGTLyoqjdpeQFhsurkQ60=</DigestValue>
      </Reference>
      <Reference URI="/xl/media/image2.jpeg?ContentType=image/jpeg">
        <DigestMethod Algorithm="http://www.w3.org/2000/09/xmldsig#sha1"/>
        <DigestValue>Zisxm7HzO31r7k/UGAZPvJD38AE=</DigestValue>
      </Reference>
      <Reference URI="/xl/drawings/drawing7.xml?ContentType=application/vnd.openxmlformats-officedocument.drawing+xml">
        <DigestMethod Algorithm="http://www.w3.org/2000/09/xmldsig#sha1"/>
        <DigestValue>8Cd12moy6WwqL4wvKU05Z6/X5cA=</DigestValue>
      </Reference>
      <Reference URI="/xl/worksheets/sheet9.xml?ContentType=application/vnd.openxmlformats-officedocument.spreadsheetml.worksheet+xml">
        <DigestMethod Algorithm="http://www.w3.org/2000/09/xmldsig#sha1"/>
        <DigestValue>Si9dp5/BkqdseWeF1qwt/YYjPHQ=</DigestValue>
      </Reference>
      <Reference URI="/xl/worksheets/sheet8.xml?ContentType=application/vnd.openxmlformats-officedocument.spreadsheetml.worksheet+xml">
        <DigestMethod Algorithm="http://www.w3.org/2000/09/xmldsig#sha1"/>
        <DigestValue>vxz00qgrGeLtr9r4w+UEmBItt+8=</DigestValue>
      </Reference>
      <Reference URI="/xl/media/image3.jpeg?ContentType=image/jpeg">
        <DigestMethod Algorithm="http://www.w3.org/2000/09/xmldsig#sha1"/>
        <DigestValue>r+4Jq9jVrJv7NUgZOOS2F2R742E=</DigestValue>
      </Reference>
      <Reference URI="/xl/worksheets/sheet7.xml?ContentType=application/vnd.openxmlformats-officedocument.spreadsheetml.worksheet+xml">
        <DigestMethod Algorithm="http://www.w3.org/2000/09/xmldsig#sha1"/>
        <DigestValue>9fxzGENxgMIN++kVea7KLEK03FI=</DigestValue>
      </Reference>
      <Reference URI="/xl/drawings/drawing5.xml?ContentType=application/vnd.openxmlformats-officedocument.drawing+xml">
        <DigestMethod Algorithm="http://www.w3.org/2000/09/xmldsig#sha1"/>
        <DigestValue>rsp5puFB1HPIpQINlKg4ELGrK6Q=</DigestValue>
      </Reference>
      <Reference URI="/xl/styles.xml?ContentType=application/vnd.openxmlformats-officedocument.spreadsheetml.styles+xml">
        <DigestMethod Algorithm="http://www.w3.org/2000/09/xmldsig#sha1"/>
        <DigestValue>fNbzE2eXOrN2Qd7Yc/3W92xeJmo=</DigestValue>
      </Reference>
      <Reference URI="/xl/sharedStrings.xml?ContentType=application/vnd.openxmlformats-officedocument.spreadsheetml.sharedStrings+xml">
        <DigestMethod Algorithm="http://www.w3.org/2000/09/xmldsig#sha1"/>
        <DigestValue>k+gqD147LM08fDRBH+82DiSCI08=</DigestValue>
      </Reference>
      <Reference URI="/xl/workbook.xml?ContentType=application/vnd.openxmlformats-officedocument.spreadsheetml.sheet.main+xml">
        <DigestMethod Algorithm="http://www.w3.org/2000/09/xmldsig#sha1"/>
        <DigestValue>fcgEHXbG2rVYAnbaON1ASEgW1k8=</DigestValue>
      </Reference>
      <Reference URI="/xl/theme/theme1.xml?ContentType=application/vnd.openxmlformats-officedocument.theme+xml">
        <DigestMethod Algorithm="http://www.w3.org/2000/09/xmldsig#sha1"/>
        <DigestValue>JSenKwdmc0uoEd+xL7nE5vobpAM=</DigestValue>
      </Reference>
      <Reference URI="/xl/drawings/drawing12.xml?ContentType=application/vnd.openxmlformats-officedocument.drawing+xml">
        <DigestMethod Algorithm="http://www.w3.org/2000/09/xmldsig#sha1"/>
        <DigestValue>4a80TCOsT25Zm3A821J4ubpoQpg=</DigestValue>
      </Reference>
      <Reference URI="/xl/printerSettings/printerSettings1.bin?ContentType=application/vnd.openxmlformats-officedocument.spreadsheetml.printerSettings">
        <DigestMethod Algorithm="http://www.w3.org/2000/09/xmldsig#sha1"/>
        <DigestValue>0AzI2MOs1YgUP1xUr8sLO109ldQ=</DigestValue>
      </Reference>
      <Reference URI="/xl/drawings/drawing11.xml?ContentType=application/vnd.openxmlformats-officedocument.drawing+xml">
        <DigestMethod Algorithm="http://www.w3.org/2000/09/xmldsig#sha1"/>
        <DigestValue>1KV0HUrg5yHKphsY28H8qyRL/cY=</DigestValue>
      </Reference>
      <Reference URI="/xl/printerSettings/printerSettings6.bin?ContentType=application/vnd.openxmlformats-officedocument.spreadsheetml.printerSettings">
        <DigestMethod Algorithm="http://www.w3.org/2000/09/xmldsig#sha1"/>
        <DigestValue>Cs/ztMcEq1GFBgQqPYWVlaSKBwQ=</DigestValue>
      </Reference>
      <Reference URI="/xl/worksheets/sheet1.xml?ContentType=application/vnd.openxmlformats-officedocument.spreadsheetml.worksheet+xml">
        <DigestMethod Algorithm="http://www.w3.org/2000/09/xmldsig#sha1"/>
        <DigestValue>6+J77GOXGV7lew/tZZAg439x8jA=</DigestValue>
      </Reference>
      <Reference URI="/xl/printerSettings/printerSettings4.bin?ContentType=application/vnd.openxmlformats-officedocument.spreadsheetml.printerSettings">
        <DigestMethod Algorithm="http://www.w3.org/2000/09/xmldsig#sha1"/>
        <DigestValue>Cs/ztMcEq1GFBgQqPYWVlaSKBwQ=</DigestValue>
      </Reference>
      <Reference URI="/xl/worksheets/sheet4.xml?ContentType=application/vnd.openxmlformats-officedocument.spreadsheetml.worksheet+xml">
        <DigestMethod Algorithm="http://www.w3.org/2000/09/xmldsig#sha1"/>
        <DigestValue>DTHJ9XeEYBTSAeHC9EACQLbGOig=</DigestValue>
      </Reference>
      <Reference URI="/xl/printerSettings/printerSettings2.bin?ContentType=application/vnd.openxmlformats-officedocument.spreadsheetml.printerSettings">
        <DigestMethod Algorithm="http://www.w3.org/2000/09/xmldsig#sha1"/>
        <DigestValue>Cs/ztMcEq1GFBgQqPYWVlaSKBwQ=</DigestValue>
      </Reference>
      <Reference URI="/xl/worksheets/sheet3.xml?ContentType=application/vnd.openxmlformats-officedocument.spreadsheetml.worksheet+xml">
        <DigestMethod Algorithm="http://www.w3.org/2000/09/xmldsig#sha1"/>
        <DigestValue>hR90bXPyt45fm3kutdQGafyJxOM=</DigestValue>
      </Reference>
      <Reference URI="/xl/printerSettings/printerSettings3.bin?ContentType=application/vnd.openxmlformats-officedocument.spreadsheetml.printerSettings">
        <DigestMethod Algorithm="http://www.w3.org/2000/09/xmldsig#sha1"/>
        <DigestValue>0AzI2MOs1YgUP1xUr8sLO109ldQ=</DigestValue>
      </Reference>
      <Reference URI="/xl/printerSettings/printerSettings11.bin?ContentType=application/vnd.openxmlformats-officedocument.spreadsheetml.printerSettings">
        <DigestMethod Algorithm="http://www.w3.org/2000/09/xmldsig#sha1"/>
        <DigestValue>HxBEZkVdVL0ZVin79jb51gwCwXg=</DigestValue>
      </Reference>
      <Reference URI="/xl/drawings/drawing8.xml?ContentType=application/vnd.openxmlformats-officedocument.drawing+xml">
        <DigestMethod Algorithm="http://www.w3.org/2000/09/xmldsig#sha1"/>
        <DigestValue>JyxMbJwVN4U8ep1ZYkfgInB6jj8=</DigestValue>
      </Reference>
      <Reference URI="/xl/printerSettings/printerSettings8.bin?ContentType=application/vnd.openxmlformats-officedocument.spreadsheetml.printerSettings">
        <DigestMethod Algorithm="http://www.w3.org/2000/09/xmldsig#sha1"/>
        <DigestValue>Cs/ztMcEq1GFBgQqPYWVlaSKBwQ=</DigestValue>
      </Reference>
      <Reference URI="/xl/calcChain.xml?ContentType=application/vnd.openxmlformats-officedocument.spreadsheetml.calcChain+xml">
        <DigestMethod Algorithm="http://www.w3.org/2000/09/xmldsig#sha1"/>
        <DigestValue>jbbLSdaHjbo0WA7ygP0jKZSHtas=</DigestValue>
      </Reference>
      <Reference URI="/xl/printerSettings/printerSettings10.bin?ContentType=application/vnd.openxmlformats-officedocument.spreadsheetml.printerSettings">
        <DigestMethod Algorithm="http://www.w3.org/2000/09/xmldsig#sha1"/>
        <DigestValue>0AzI2MOs1YgUP1xUr8sLO109ldQ=</DigestValue>
      </Reference>
      <Reference URI="/xl/drawings/drawing10.xml?ContentType=application/vnd.openxmlformats-officedocument.drawing+xml">
        <DigestMethod Algorithm="http://www.w3.org/2000/09/xmldsig#sha1"/>
        <DigestValue>AvbRoesDyhwuBBU7kA8ahj5WAqc=</DigestValue>
      </Reference>
      <Reference URI="/xl/printerSettings/printerSettings7.bin?ContentType=application/vnd.openxmlformats-officedocument.spreadsheetml.printerSettings">
        <DigestMethod Algorithm="http://www.w3.org/2000/09/xmldsig#sha1"/>
        <DigestValue>0AzI2MOs1YgUP1xUr8sLO109ldQ=</DigestValue>
      </Reference>
      <Reference URI="/xl/worksheets/sheet2.xml?ContentType=application/vnd.openxmlformats-officedocument.spreadsheetml.worksheet+xml">
        <DigestMethod Algorithm="http://www.w3.org/2000/09/xmldsig#sha1"/>
        <DigestValue>K5V0ZUwFO7ZhNWpW3OeLM7kN7Ss=</DigestValue>
      </Reference>
      <Reference URI="/xl/drawings/drawing9.xml?ContentType=application/vnd.openxmlformats-officedocument.drawing+xml">
        <DigestMethod Algorithm="http://www.w3.org/2000/09/xmldsig#sha1"/>
        <DigestValue>VFdFVaRAZjF5bf1aVP2esmO/TWQ=</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lGwiN5cdx7bwSuy4AnKpi++shAk=</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10.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drawings/_rels/drawing1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drawings/_rels/drawing1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CrH95yKXAvCEoJ9cgqirp1ltGAo=</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1BBpj2jAlVTMOUsDXEcb09MQuQQ=</DigestValue>
      </Reference>
      <Reference URI="/xl/worksheets/_rels/sheet1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L4w/Gl3ILNFu/LdSlI3ICfWpKo4=</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mBk40KCXWQRXI4Sn1b4H4r6XPFg=</DigestValue>
      </Reference>
      <Reference URI="/xl/worksheets/_rels/sheet9.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oaCmfeKapJGl1MCH6wbBSSCG73U=</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DaOLaGAg4N9uwHjEwd+w/hT5jsw=</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UIRlhld3tK0F6HdXYut+1mb+GAI=</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axwr4v8os1F2FK1rrDpDlXArYac=</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cDtVRw0rBClDFN7iKM/7eOh58KE=</DigestValue>
      </Reference>
      <Reference URI="/xl/worksheets/_rels/sheet10.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VLjKdxT5rCd/jZomNnyTCsBiGv8=</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TzSoNY7Vz346wVbl+SaXW7UTDZM=</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5N7CuvssA1CgqRyJN9mazqdh1ps=</DigestValue>
      </Reference>
      <Reference URI="/xl/worksheets/_rels/sheet1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Yy+SgFxV2VFDUT2lGcTfLYA2voM=</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6"/>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X8a/1M0dY64P/+ovo7iVWyqxcfw=</DigestValue>
      </Reference>
    </Manifest>
    <SignatureProperties>
      <SignatureProperty Id="idSignatureTime" Target="#idPackageSignature">
        <mdssi:SignatureTime>
          <mdssi:Format>YYYY-MM-DDThh:mm:ssTZD</mdssi:Format>
          <mdssi:Value>2023-03-30T07:03:41Z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VCAMFI_Working_BC Nam_2022 (TT198+TT98)</SignatureComments>
          <WindowsVersion>6.1</WindowsVersion>
          <OfficeVersion>14.0</OfficeVersion>
          <ApplicationVersion>14.0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Object>
    <xd:QualifyingProperties xmlns:xd="http://uri.etsi.org/01903/v1.3.2#" Target="#idPackageSignature">
      <xd:SignedProperties Id="idSignedProperties">
        <xd:SignedSignatureProperties>
          <xd:SigningTime>2023-03-30T07:03:41Z</xd:SigningTime>
          <xd:SigningCertificate>
            <xd:Cert>
              <xd:CertDigest>
                <DigestMethod Algorithm="http://www.w3.org/2000/09/xmldsig#sha1"/>
                <DigestValue>d97TBoP26jdALWvvMtkJE4WvKkM=</DigestValue>
              </xd:CertDigest>
              <xd:IssuerSerial>
                <X509IssuerName>CN=BkavCA, O=Bkav Corporation, L=Hanoi, C=VN</X509IssuerName>
                <X509SerialNumber>111672722205779149136110935894092401770</X509SerialNumber>
              </xd:IssuerSerial>
            </xd:Cert>
          </xd:SigningCertificate>
          <xd:SignaturePolicyIdentifier>
            <xd:SignaturePolicyImplied/>
          </xd:SignaturePolicyIdentifier>
        </xd:SignedSignatureProperties>
      </xd:Signed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PIHlotc4K/4ODCyeaOAKxETfVAIxID7Rrsn2IYBU92w=</DigestValue>
    </Reference>
    <Reference Type="http://www.w3.org/2000/09/xmldsig#Object" URI="#idOfficeObject">
      <DigestMethod Algorithm="http://www.w3.org/2001/04/xmlenc#sha256"/>
      <DigestValue>WcNcdOcsnZxf8IvaCVA912j/ntWbr1vKxAMjd9tfqWE=</DigestValue>
    </Reference>
    <Reference Type="http://uri.etsi.org/01903#SignedProperties" URI="#idSignedProperties">
      <Transforms>
        <Transform Algorithm="http://www.w3.org/TR/2001/REC-xml-c14n-20010315"/>
      </Transforms>
      <DigestMethod Algorithm="http://www.w3.org/2001/04/xmlenc#sha256"/>
      <DigestValue>XSsqcM76OaAyq8rDYIExYb6q3sjh7kx2Nba/tzzV4zY=</DigestValue>
    </Reference>
  </SignedInfo>
  <SignatureValue>Yt5BBVSd/qjDYRM7SLKp+apQeL/b0ij4xNBMZeIRdda2kwL37V50hYOkNLxape09bPa/cS895oi8
h0rf9G4AFB4zleb1j/OBl5V4/RbaH1f8m3N45/kX0uf71TAMkXpL+KH8xqVfBAL/jOJ1wBzTdksu
tkgzvRDd06/VDDm8Io9GpshyNd9HdcE8YUucKTlw5ObN0JNmIzHTey81kbD25nx2q+Ep3HzkP8Wl
YMUiDpO//Z1Qt41L+tBsEnU6h8Vl/E+LU9bCeTJ1FMRLlrCXAaDhrGdV1aUfUn+67LuI7HwJayKJ
3wsajS+WORZVixMvclM8q2ZlbH32OdLc3K/qTw==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A86zVTj70nB/9aR3XUP5lCsvi9G/KrK3r+DW6c7tGf8=</DigestValue>
      </Reference>
      <Reference URI="/xl/calcChain.xml?ContentType=application/vnd.openxmlformats-officedocument.spreadsheetml.calcChain+xml">
        <DigestMethod Algorithm="http://www.w3.org/2001/04/xmlenc#sha256"/>
        <DigestValue>cDSD7MQhJ355KwaNz9bC6Zo2SBrsHBDhqWe5viuDkkg=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QVcdKVCxn2rnF3UoC0wuCADGCtRdc7nKsl+CHKdFwpE=</DigestValue>
      </Reference>
      <Reference URI="/xl/drawings/drawing10.xml?ContentType=application/vnd.openxmlformats-officedocument.drawing+xml">
        <DigestMethod Algorithm="http://www.w3.org/2001/04/xmlenc#sha256"/>
        <DigestValue>Vx1oCfCedoYYCJ4aQ2a5CK17cIxY6zB7kT/XtUHr4+I=</DigestValue>
      </Reference>
      <Reference URI="/xl/drawings/drawing11.xml?ContentType=application/vnd.openxmlformats-officedocument.drawing+xml">
        <DigestMethod Algorithm="http://www.w3.org/2001/04/xmlenc#sha256"/>
        <DigestValue>WXZW1mu7aCBi4xVmHtdFcIfHnf6u9AkqhcOAgVtUXS0=</DigestValue>
      </Reference>
      <Reference URI="/xl/drawings/drawing12.xml?ContentType=application/vnd.openxmlformats-officedocument.drawing+xml">
        <DigestMethod Algorithm="http://www.w3.org/2001/04/xmlenc#sha256"/>
        <DigestValue>uBmrqAeG4ySf4fKIYiCbTMTz2NHpC00TQMqold1+kRs=</DigestValue>
      </Reference>
      <Reference URI="/xl/drawings/drawing2.xml?ContentType=application/vnd.openxmlformats-officedocument.drawing+xml">
        <DigestMethod Algorithm="http://www.w3.org/2001/04/xmlenc#sha256"/>
        <DigestValue>5JAwnfTM9JhJomW7UEXEJeF1aCVsWIqxEobv/E4BKaI=</DigestValue>
      </Reference>
      <Reference URI="/xl/drawings/drawing3.xml?ContentType=application/vnd.openxmlformats-officedocument.drawing+xml">
        <DigestMethod Algorithm="http://www.w3.org/2001/04/xmlenc#sha256"/>
        <DigestValue>6NRhq0cfdn9XNBggPWUXWlbVRPcGZuILQqWLljxEV6w=</DigestValue>
      </Reference>
      <Reference URI="/xl/drawings/drawing4.xml?ContentType=application/vnd.openxmlformats-officedocument.drawing+xml">
        <DigestMethod Algorithm="http://www.w3.org/2001/04/xmlenc#sha256"/>
        <DigestValue>EUruolhY+zx1nqLRkc54Fkoc1j8OXP7xfY9KWut1z5A=</DigestValue>
      </Reference>
      <Reference URI="/xl/drawings/drawing5.xml?ContentType=application/vnd.openxmlformats-officedocument.drawing+xml">
        <DigestMethod Algorithm="http://www.w3.org/2001/04/xmlenc#sha256"/>
        <DigestValue>WYeI4Ikz9C0Fym8QJ3zChiKv/OgpiH++yHW3lqdHQu0=</DigestValue>
      </Reference>
      <Reference URI="/xl/drawings/drawing6.xml?ContentType=application/vnd.openxmlformats-officedocument.drawing+xml">
        <DigestMethod Algorithm="http://www.w3.org/2001/04/xmlenc#sha256"/>
        <DigestValue>3DY3SZE5MwLjkw9w393ID64qb7S6ytkw9omXVZp2jdw=</DigestValue>
      </Reference>
      <Reference URI="/xl/drawings/drawing7.xml?ContentType=application/vnd.openxmlformats-officedocument.drawing+xml">
        <DigestMethod Algorithm="http://www.w3.org/2001/04/xmlenc#sha256"/>
        <DigestValue>CoVLxrS3t69InEQMKZnPBQps+46pj0AzVOxL+axTlrc=</DigestValue>
      </Reference>
      <Reference URI="/xl/drawings/drawing8.xml?ContentType=application/vnd.openxmlformats-officedocument.drawing+xml">
        <DigestMethod Algorithm="http://www.w3.org/2001/04/xmlenc#sha256"/>
        <DigestValue>+GanAIhP7J/Za5KKpSL/5SnDfiuTEpJrXxaZ8jj57T4=</DigestValue>
      </Reference>
      <Reference URI="/xl/drawings/drawing9.xml?ContentType=application/vnd.openxmlformats-officedocument.drawing+xml">
        <DigestMethod Algorithm="http://www.w3.org/2001/04/xmlenc#sha256"/>
        <DigestValue>uE4TB7jWB7ODuCXXWWX3ocULCJqY/gmqZZn7xdNSJ3A=</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ev3XT3h0zveaOa1DIGA6Ih+54gSMpRuMPhtpGX1xmsg=</DigestValue>
      </Reference>
      <Reference URI="/xl/printerSettings/printerSettings1.bin?ContentType=application/vnd.openxmlformats-officedocument.spreadsheetml.printerSettings">
        <DigestMethod Algorithm="http://www.w3.org/2001/04/xmlenc#sha256"/>
        <DigestValue>M1771iC9aDNefHAirDrYySMRqQfqppMREonn5gR9uIU=</DigestValue>
      </Reference>
      <Reference URI="/xl/printerSettings/printerSettings10.bin?ContentType=application/vnd.openxmlformats-officedocument.spreadsheetml.printerSettings">
        <DigestMethod Algorithm="http://www.w3.org/2001/04/xmlenc#sha256"/>
        <DigestValue>M1771iC9aDNefHAirDrYySMRqQfqppMREonn5gR9uIU=</DigestValue>
      </Reference>
      <Reference URI="/xl/printerSettings/printerSettings11.bin?ContentType=application/vnd.openxmlformats-officedocument.spreadsheetml.printerSettings">
        <DigestMethod Algorithm="http://www.w3.org/2001/04/xmlenc#sha256"/>
        <DigestValue>lqp9x9+gJxGJUS3ldvZ99fyg7Z8FP7flA4NcrQIqSec=</DigestValue>
      </Reference>
      <Reference URI="/xl/printerSettings/printerSettings12.bin?ContentType=application/vnd.openxmlformats-officedocument.spreadsheetml.printerSettings">
        <DigestMethod Algorithm="http://www.w3.org/2001/04/xmlenc#sha256"/>
        <DigestValue>wleoAXllKKH5KG9tVY4jzNByS31WgX1nFBkY57oDSDQ=</DigestValue>
      </Reference>
      <Reference URI="/xl/printerSettings/printerSettings2.bin?ContentType=application/vnd.openxmlformats-officedocument.spreadsheetml.printerSettings">
        <DigestMethod Algorithm="http://www.w3.org/2001/04/xmlenc#sha256"/>
        <DigestValue>zkSmvzPAd18i4t8dzjc/XC0yo7s5S/Nmjn+PtubdLhE=</DigestValue>
      </Reference>
      <Reference URI="/xl/printerSettings/printerSettings3.bin?ContentType=application/vnd.openxmlformats-officedocument.spreadsheetml.printerSettings">
        <DigestMethod Algorithm="http://www.w3.org/2001/04/xmlenc#sha256"/>
        <DigestValue>M1771iC9aDNefHAirDrYySMRqQfqppMREonn5gR9uIU=</DigestValue>
      </Reference>
      <Reference URI="/xl/printerSettings/printerSettings4.bin?ContentType=application/vnd.openxmlformats-officedocument.spreadsheetml.printerSettings">
        <DigestMethod Algorithm="http://www.w3.org/2001/04/xmlenc#sha256"/>
        <DigestValue>zkSmvzPAd18i4t8dzjc/XC0yo7s5S/Nmjn+PtubdLhE=</DigestValue>
      </Reference>
      <Reference URI="/xl/printerSettings/printerSettings5.bin?ContentType=application/vnd.openxmlformats-officedocument.spreadsheetml.printerSettings">
        <DigestMethod Algorithm="http://www.w3.org/2001/04/xmlenc#sha256"/>
        <DigestValue>M1771iC9aDNefHAirDrYySMRqQfqppMREonn5gR9uIU=</DigestValue>
      </Reference>
      <Reference URI="/xl/printerSettings/printerSettings6.bin?ContentType=application/vnd.openxmlformats-officedocument.spreadsheetml.printerSettings">
        <DigestMethod Algorithm="http://www.w3.org/2001/04/xmlenc#sha256"/>
        <DigestValue>zkSmvzPAd18i4t8dzjc/XC0yo7s5S/Nmjn+PtubdLhE=</DigestValue>
      </Reference>
      <Reference URI="/xl/printerSettings/printerSettings7.bin?ContentType=application/vnd.openxmlformats-officedocument.spreadsheetml.printerSettings">
        <DigestMethod Algorithm="http://www.w3.org/2001/04/xmlenc#sha256"/>
        <DigestValue>M1771iC9aDNefHAirDrYySMRqQfqppMREonn5gR9uIU=</DigestValue>
      </Reference>
      <Reference URI="/xl/printerSettings/printerSettings8.bin?ContentType=application/vnd.openxmlformats-officedocument.spreadsheetml.printerSettings">
        <DigestMethod Algorithm="http://www.w3.org/2001/04/xmlenc#sha256"/>
        <DigestValue>zkSmvzPAd18i4t8dzjc/XC0yo7s5S/Nmjn+PtubdLhE=</DigestValue>
      </Reference>
      <Reference URI="/xl/printerSettings/printerSettings9.bin?ContentType=application/vnd.openxmlformats-officedocument.spreadsheetml.printerSettings">
        <DigestMethod Algorithm="http://www.w3.org/2001/04/xmlenc#sha256"/>
        <DigestValue>xXK/OCpPSzktHAC2v/t/lJH6M5NKpLznZSwwtGVDpAQ=</DigestValue>
      </Reference>
      <Reference URI="/xl/sharedStrings.xml?ContentType=application/vnd.openxmlformats-officedocument.spreadsheetml.sharedStrings+xml">
        <DigestMethod Algorithm="http://www.w3.org/2001/04/xmlenc#sha256"/>
        <DigestValue>DBKdfj8BG0Yea4+4uQpTYxr+9S6yVWEC0DYumdTL6y0=</DigestValue>
      </Reference>
      <Reference URI="/xl/styles.xml?ContentType=application/vnd.openxmlformats-officedocument.spreadsheetml.styles+xml">
        <DigestMethod Algorithm="http://www.w3.org/2001/04/xmlenc#sha256"/>
        <DigestValue>l7Ja98M3qvK/zJHt7JLT0eP6oyKbzHTBDx3FGp3oGVY=</DigestValue>
      </Reference>
      <Reference URI="/xl/theme/theme1.xml?ContentType=application/vnd.openxmlformats-officedocument.theme+xml">
        <DigestMethod Algorithm="http://www.w3.org/2001/04/xmlenc#sha256"/>
        <DigestValue>mPa4ZIxPdRxyuejSlNEkCciAGCA9FvTo6CQGJ6rH0bA=</DigestValue>
      </Reference>
      <Reference URI="/xl/workbook.xml?ContentType=application/vnd.openxmlformats-officedocument.spreadsheetml.sheet.main+xml">
        <DigestMethod Algorithm="http://www.w3.org/2001/04/xmlenc#sha256"/>
        <DigestValue>GAEkGQK1yr4WYk2uvlEIcKnOCqhe2z2hy9iYXD71d5M=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sLAyB/ivPAvzDhjFp3qhlhByAdJLKCZlv86uSB7TW54=</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THN4suJYDJQrBPb7aVbzr8dimaodct7Vq8qNsBy5mWU=</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1Bj59f41fU9ZQdH+0rNDHt3T4uZkzGSgNy8yuvsAS3I=</DigestValue>
      </Reference>
      <Reference URI="/xl/worksheets/sheet10.xml?ContentType=application/vnd.openxmlformats-officedocument.spreadsheetml.worksheet+xml">
        <DigestMethod Algorithm="http://www.w3.org/2001/04/xmlenc#sha256"/>
        <DigestValue>lTSMypOhg5YyXTRbQdI7tc27aK4HF8/1Z1Y72u6dtMw=</DigestValue>
      </Reference>
      <Reference URI="/xl/worksheets/sheet11.xml?ContentType=application/vnd.openxmlformats-officedocument.spreadsheetml.worksheet+xml">
        <DigestMethod Algorithm="http://www.w3.org/2001/04/xmlenc#sha256"/>
        <DigestValue>wQkcfN4zPG/8jyDh9wMPfVNyq+KMKYz0xg3wYL3rbcw=</DigestValue>
      </Reference>
      <Reference URI="/xl/worksheets/sheet12.xml?ContentType=application/vnd.openxmlformats-officedocument.spreadsheetml.worksheet+xml">
        <DigestMethod Algorithm="http://www.w3.org/2001/04/xmlenc#sha256"/>
        <DigestValue>IYw/5qK+jkRR2RZ54DbFDLIVoV3q+ignEF4D0+OWxc4=</DigestValue>
      </Reference>
      <Reference URI="/xl/worksheets/sheet2.xml?ContentType=application/vnd.openxmlformats-officedocument.spreadsheetml.worksheet+xml">
        <DigestMethod Algorithm="http://www.w3.org/2001/04/xmlenc#sha256"/>
        <DigestValue>rfZpuJDJw1b8FfDzfs2E8ea4+3/svvm7mSpZ7AYBD94=</DigestValue>
      </Reference>
      <Reference URI="/xl/worksheets/sheet3.xml?ContentType=application/vnd.openxmlformats-officedocument.spreadsheetml.worksheet+xml">
        <DigestMethod Algorithm="http://www.w3.org/2001/04/xmlenc#sha256"/>
        <DigestValue>2do6qFVa0rgHKoM0qBGeRs35CqyLne7ZT9B/f1d9s8E=</DigestValue>
      </Reference>
      <Reference URI="/xl/worksheets/sheet4.xml?ContentType=application/vnd.openxmlformats-officedocument.spreadsheetml.worksheet+xml">
        <DigestMethod Algorithm="http://www.w3.org/2001/04/xmlenc#sha256"/>
        <DigestValue>cGzIlGVpJBsxKOo+7i8u6uyiweoJa1bL8FxeQ1oEWvo=</DigestValue>
      </Reference>
      <Reference URI="/xl/worksheets/sheet5.xml?ContentType=application/vnd.openxmlformats-officedocument.spreadsheetml.worksheet+xml">
        <DigestMethod Algorithm="http://www.w3.org/2001/04/xmlenc#sha256"/>
        <DigestValue>oo0MKiP/2OA76Q0rXTXMnBtlxJmNpKAqMw6sCCtY9FU=</DigestValue>
      </Reference>
      <Reference URI="/xl/worksheets/sheet6.xml?ContentType=application/vnd.openxmlformats-officedocument.spreadsheetml.worksheet+xml">
        <DigestMethod Algorithm="http://www.w3.org/2001/04/xmlenc#sha256"/>
        <DigestValue>A4785NIr62rozprt4ZrzofTjnPZJEuG5hUUCNxEvNr8=</DigestValue>
      </Reference>
      <Reference URI="/xl/worksheets/sheet7.xml?ContentType=application/vnd.openxmlformats-officedocument.spreadsheetml.worksheet+xml">
        <DigestMethod Algorithm="http://www.w3.org/2001/04/xmlenc#sha256"/>
        <DigestValue>2LQhDXd0z5Wxk69H3I65+Yjs9oBb4sWoFk9IclAfr6k=</DigestValue>
      </Reference>
      <Reference URI="/xl/worksheets/sheet8.xml?ContentType=application/vnd.openxmlformats-officedocument.spreadsheetml.worksheet+xml">
        <DigestMethod Algorithm="http://www.w3.org/2001/04/xmlenc#sha256"/>
        <DigestValue>KkQgFT3uXmg5XLkZb0GMYXGjFp9FK1Q9P3oH+jUjWIs=</DigestValue>
      </Reference>
      <Reference URI="/xl/worksheets/sheet9.xml?ContentType=application/vnd.openxmlformats-officedocument.spreadsheetml.worksheet+xml">
        <DigestMethod Algorithm="http://www.w3.org/2001/04/xmlenc#sha256"/>
        <DigestValue>1bnu6Wlzuk4ewQEX3Z4q3be3Jeiw5V2aeaei9vC3Lb8=</DigestValue>
      </Reference>
    </Manifest>
    <SignatureProperties>
      <SignatureProperty Id="idSignatureTime" Target="#idPackageSignature">
        <mdssi:SignatureTime xmlns:mdssi="http://schemas.openxmlformats.org/package/2006/digital-signature">
          <mdssi:Format>YYYY-MM-DDThh:mm:ssTZD</mdssi:Format>
          <mdssi:Value>2023-03-30T09:10:55Z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16.0.16130/24</OfficeVersion>
          <ApplicationVersion>16.0.16130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2023-03-30T09:10:55Z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9</vt:i4>
      </vt:variant>
    </vt:vector>
  </HeadingPairs>
  <TitlesOfParts>
    <vt:vector size="21" baseType="lpstr">
      <vt:lpstr>Báo cáo thu nhập</vt:lpstr>
      <vt:lpstr>Báo cáo tình hình tài chính</vt:lpstr>
      <vt:lpstr>B03_181</vt:lpstr>
      <vt:lpstr>B04_181</vt:lpstr>
      <vt:lpstr>BCLCTT</vt:lpstr>
      <vt:lpstr>BCTaiSan_06134</vt:lpstr>
      <vt:lpstr>BCKetQuaHoatDong_06135</vt:lpstr>
      <vt:lpstr>BCDanhMucDauTu_06136</vt:lpstr>
      <vt:lpstr>BCHoatDongVay_06026</vt:lpstr>
      <vt:lpstr>Khac_06137</vt:lpstr>
      <vt:lpstr>Thống kê phí giao dịch </vt:lpstr>
      <vt:lpstr>Phụ lục XXVI Part B</vt:lpstr>
      <vt:lpstr>B03_181!Print_Area</vt:lpstr>
      <vt:lpstr>B04_181!Print_Area</vt:lpstr>
      <vt:lpstr>'Báo cáo tình hình tài chính'!Print_Area</vt:lpstr>
      <vt:lpstr>BCDanhMucDauTu_06136!Print_Area</vt:lpstr>
      <vt:lpstr>BCKetQuaHoatDong_06135!Print_Area</vt:lpstr>
      <vt:lpstr>BCTaiSan_06134!Print_Area</vt:lpstr>
      <vt:lpstr>Khac_06137!Print_Area</vt:lpstr>
      <vt:lpstr>'Phụ lục XXVI Part B'!Print_Area</vt:lpstr>
      <vt:lpstr>BCHoatDongVay_06026!Print_Titles</vt:lpstr>
    </vt:vector>
  </TitlesOfParts>
  <Company>Bravo Software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NGUYEN HA MY</cp:lastModifiedBy>
  <dcterms:created xsi:type="dcterms:W3CDTF">2023-01-30T09:14:27Z</dcterms:created>
  <dcterms:modified xsi:type="dcterms:W3CDTF">2023-03-30T06:59:17Z</dcterms:modified>
</cp:coreProperties>
</file>