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8.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VCAMFI\NAV\BC THANG\T02.2023\"/>
    </mc:Choice>
  </mc:AlternateContent>
  <bookViews>
    <workbookView xWindow="0" yWindow="0" windowWidth="19200" windowHeight="11460" firstSheet="4" activeTab="4"/>
  </bookViews>
  <sheets>
    <sheet name="Báo cáo thu nhập" sheetId="12" r:id="rId1"/>
    <sheet name="BCTinhHinhTaiChinh" sheetId="13" r:id="rId2"/>
    <sheet name="BCTaiSan_06134" sheetId="14" r:id="rId3"/>
    <sheet name="BCKetQuaHoatDong_06135" sheetId="15" r:id="rId4"/>
    <sheet name="BCDanhMucDauTu_06136" sheetId="17" r:id="rId5"/>
    <sheet name="BCHoatDongVay_06026" sheetId="9" r:id="rId6"/>
    <sheet name="Khac_06137" sheetId="19" r:id="rId7"/>
    <sheet name="Phụ lục XXVI Part B" sheetId="8" r:id="rId8"/>
  </sheets>
  <definedNames>
    <definedName name="_xlnm.Print_Area" localSheetId="7">'Phụ lục XXVI Part B'!$A$1:$G$109</definedName>
    <definedName name="_xlnm.Print_Titles" localSheetId="5">BCHoatDongVay_06026!$18:$19</definedName>
  </definedNames>
  <calcPr calcId="162913" iterate="1"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8" l="1"/>
  <c r="D12" i="8"/>
  <c r="B4" i="8"/>
  <c r="D18" i="13"/>
  <c r="D17" i="13"/>
  <c r="E18" i="13"/>
  <c r="E17" i="13"/>
  <c r="D26" i="13"/>
  <c r="D25" i="13"/>
  <c r="E26" i="13"/>
  <c r="E25" i="13"/>
  <c r="D41" i="13"/>
  <c r="E41" i="13"/>
  <c r="D48" i="13"/>
  <c r="D40" i="13"/>
  <c r="D37" i="13"/>
  <c r="E48" i="13"/>
  <c r="D56" i="13"/>
  <c r="D54" i="13"/>
  <c r="E56" i="13"/>
  <c r="E54" i="13"/>
  <c r="D62" i="13"/>
  <c r="E62" i="13"/>
  <c r="D66" i="13"/>
  <c r="E66" i="13"/>
  <c r="D72" i="13"/>
  <c r="D71" i="13"/>
  <c r="E72" i="13"/>
  <c r="E71" i="13"/>
  <c r="D79" i="13"/>
  <c r="E79" i="13"/>
  <c r="D85" i="13"/>
  <c r="D83" i="13"/>
  <c r="E85" i="13"/>
  <c r="E83" i="13"/>
  <c r="D92" i="13"/>
  <c r="E92" i="13"/>
  <c r="D101" i="13"/>
  <c r="E101" i="13"/>
  <c r="D105" i="13"/>
  <c r="E105" i="13"/>
  <c r="D109" i="13"/>
  <c r="E109" i="13"/>
  <c r="E40" i="13"/>
  <c r="E37" i="13"/>
  <c r="D99" i="13"/>
  <c r="E99" i="13"/>
  <c r="E60" i="13"/>
  <c r="E100" i="13"/>
  <c r="D60" i="13"/>
  <c r="D100" i="13"/>
  <c r="D18" i="12"/>
  <c r="E18" i="12"/>
  <c r="F18" i="12"/>
  <c r="G18" i="12"/>
  <c r="G17" i="12"/>
  <c r="D21" i="12"/>
  <c r="E21" i="12"/>
  <c r="F21" i="12"/>
  <c r="G21" i="12"/>
  <c r="D25" i="12"/>
  <c r="E25" i="12"/>
  <c r="F25" i="12"/>
  <c r="G25" i="12"/>
  <c r="D33" i="12"/>
  <c r="D32" i="12"/>
  <c r="E33" i="12"/>
  <c r="E32" i="12"/>
  <c r="F33" i="12"/>
  <c r="F32" i="12"/>
  <c r="G33" i="12"/>
  <c r="G32" i="12"/>
  <c r="D54" i="12"/>
  <c r="D41" i="12"/>
  <c r="E54" i="12"/>
  <c r="E41" i="12"/>
  <c r="F54" i="12"/>
  <c r="F41" i="12"/>
  <c r="G54" i="12"/>
  <c r="G41" i="12"/>
  <c r="D70" i="12"/>
  <c r="E70" i="12"/>
  <c r="F70" i="12"/>
  <c r="G70" i="12"/>
  <c r="E17" i="12"/>
  <c r="F17" i="12"/>
  <c r="D17" i="12"/>
  <c r="E69" i="12"/>
  <c r="E73" i="12"/>
  <c r="E77" i="12"/>
  <c r="G69" i="12"/>
  <c r="G73" i="12"/>
  <c r="G77" i="12"/>
  <c r="F69" i="12"/>
  <c r="F73" i="12"/>
  <c r="F77" i="12"/>
  <c r="D69" i="12"/>
  <c r="D73" i="12"/>
  <c r="D77" i="12"/>
</calcChain>
</file>

<file path=xl/sharedStrings.xml><?xml version="1.0" encoding="utf-8"?>
<sst xmlns="http://schemas.openxmlformats.org/spreadsheetml/2006/main" count="1087" uniqueCount="905">
  <si>
    <t>Tên Công ty Quản lý Quỹ:</t>
  </si>
  <si>
    <t>Công Ty Cổ phần Quản Lý Quỹ Đầu Tư Chứng Khoán Bản Việt</t>
  </si>
  <si>
    <t>Fund Management Company:</t>
  </si>
  <si>
    <t>Viet Capital Asset Management Joint Stock Company</t>
  </si>
  <si>
    <t>Tên Ngân hàng Giám sát:</t>
  </si>
  <si>
    <t>Joint Stock Commercial Bank for Foreign Trade of Vietnam</t>
  </si>
  <si>
    <t>Tên Quỹ:</t>
  </si>
  <si>
    <t>Quỹ Đầu tư Trái phiếu Bản Việt</t>
  </si>
  <si>
    <t>Fund name:</t>
  </si>
  <si>
    <t>VIET CAPITAL FIXED INCOME FUND</t>
  </si>
  <si>
    <t>Ngày lập báo cáo:</t>
  </si>
  <si>
    <t>Reporting Date:</t>
  </si>
  <si>
    <t>Chỉ tiêu
Indicators</t>
  </si>
  <si>
    <t>Mã số
Code</t>
  </si>
  <si>
    <t>Thuyết minh
Note</t>
  </si>
  <si>
    <t>NĂM 2023
YEAR 2023</t>
  </si>
  <si>
    <t>NĂM 2022 (*)
YEAR 2022</t>
  </si>
  <si>
    <t>Tháng 01 năm 2023
Jan 2023</t>
  </si>
  <si>
    <t>Số lũy kế
Year-to-date</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</si>
  <si>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</si>
  <si>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</si>
  <si>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</si>
  <si>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</si>
  <si>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</si>
  <si>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</si>
  <si>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</si>
  <si>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</si>
  <si>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</si>
  <si>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</si>
  <si>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</si>
  <si>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</si>
  <si>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</si>
  <si>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</si>
  <si>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</si>
  <si>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</si>
  <si>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</si>
  <si>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</si>
  <si>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</si>
  <si>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</si>
  <si>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</si>
  <si>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</si>
  <si>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</si>
  <si>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</si>
  <si>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</si>
  <si>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</si>
  <si>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</si>
  <si>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</si>
  <si>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</si>
  <si>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</si>
  <si>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</si>
  <si>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</si>
  <si>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</si>
  <si>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</si>
  <si>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</si>
  <si>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</si>
  <si>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</si>
  <si>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</si>
  <si>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</si>
  <si>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</si>
  <si>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</si>
  <si>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</si>
  <si>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</si>
  <si>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</si>
  <si>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</si>
  <si>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</si>
  <si>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</si>
  <si>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</si>
  <si>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</si>
  <si>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</si>
  <si>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</si>
  <si>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</si>
  <si>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</si>
  <si>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</si>
  <si>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</si>
  <si>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</si>
  <si>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</si>
  <si>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</si>
  <si>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</si>
  <si>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</si>
  <si>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</si>
  <si>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</si>
  <si>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</si>
  <si>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</si>
  <si>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</si>
  <si>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</si>
  <si>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</si>
  <si>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</si>
  <si>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</si>
  <si>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</si>
  <si>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</si>
  <si>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</si>
  <si>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</si>
  <si>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</si>
  <si>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</si>
  <si>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</si>
  <si>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</si>
  <si>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</si>
  <si>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</si>
  <si>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</si>
  <si>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</si>
  <si>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</si>
  <si>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</si>
  <si>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</si>
  <si>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</si>
  <si>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</si>
  <si>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</si>
  <si>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</si>
  <si>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</si>
  <si>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</si>
  <si>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</si>
  <si>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</si>
  <si>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</si>
  <si>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</si>
  <si>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</si>
  <si>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</si>
  <si>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</si>
  <si>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</si>
  <si>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</si>
  <si>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</si>
  <si>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</si>
  <si>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</si>
  <si>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</si>
  <si>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</si>
  <si>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</si>
  <si>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</si>
  <si>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</si>
  <si>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</si>
  <si>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</si>
  <si>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</si>
  <si>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</si>
  <si>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</si>
  <si>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</si>
  <si>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</si>
  <si>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</si>
  <si>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</si>
  <si>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</si>
  <si>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</si>
  <si>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</si>
  <si>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</si>
  <si>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</si>
  <si>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</si>
  <si>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</si>
  <si>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</si>
  <si>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</si>
  <si>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</si>
  <si>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</si>
  <si>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</si>
  <si>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</si>
  <si>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</si>
  <si>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</si>
  <si>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</si>
  <si>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</si>
  <si>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</si>
  <si>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</si>
  <si>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</si>
  <si>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</si>
  <si>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</si>
  <si>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</si>
  <si>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</si>
  <si>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</si>
  <si>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</si>
  <si>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</si>
  <si>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</si>
  <si>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</si>
  <si>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</si>
  <si>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</si>
  <si>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</si>
  <si>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</si>
  <si>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</si>
  <si>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</si>
  <si>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</si>
  <si>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</si>
  <si>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</si>
  <si>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</si>
  <si>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</si>
  <si>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</si>
  <si>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</si>
  <si>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</si>
  <si>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</si>
  <si>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</si>
  <si>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</si>
  <si>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</si>
  <si>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</si>
  <si>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</si>
  <si>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</si>
  <si>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</si>
  <si>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</si>
  <si>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</si>
  <si>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</si>
  <si>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</si>
  <si>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</si>
  <si>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</si>
  <si>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</si>
  <si>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</si>
  <si>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</si>
  <si>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</si>
  <si>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</si>
  <si>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</si>
  <si>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</si>
  <si>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</si>
  <si>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</si>
  <si>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</si>
  <si>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</si>
  <si>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</si>
  <si>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</si>
  <si>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</si>
  <si>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</si>
  <si>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</si>
  <si>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</si>
  <si>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</si>
  <si>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</si>
  <si>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</si>
  <si>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</si>
  <si>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</si>
  <si>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</si>
  <si>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</si>
  <si>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</si>
  <si>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</si>
  <si>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</si>
  <si>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</si>
  <si>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</si>
  <si>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</si>
  <si>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</si>
  <si>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</si>
  <si>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</si>
  <si>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</si>
  <si>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</si>
  <si>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</si>
  <si>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</si>
  <si>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</si>
  <si>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</si>
  <si>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</si>
  <si>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</si>
  <si>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</si>
  <si>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</si>
  <si>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</si>
  <si>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</si>
  <si>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</si>
  <si>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</si>
  <si>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</si>
  <si>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</si>
  <si>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</si>
  <si>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</si>
  <si>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</si>
  <si>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</si>
  <si>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</si>
  <si>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</si>
  <si>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</si>
  <si>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</si>
  <si>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</si>
  <si>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</si>
  <si>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</si>
  <si>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</si>
  <si>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</si>
  <si>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</si>
  <si>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</si>
  <si>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</si>
  <si>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</si>
  <si>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</si>
  <si>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</si>
  <si>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</si>
  <si>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</si>
  <si>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</si>
  <si>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</si>
  <si>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</si>
  <si>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</si>
  <si>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</si>
  <si>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</si>
  <si>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</si>
  <si>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</si>
  <si>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</si>
  <si>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</si>
  <si>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</si>
  <si>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</si>
  <si>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</si>
  <si>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</si>
  <si>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</si>
  <si>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</si>
  <si>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</si>
  <si>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</si>
  <si>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</si>
  <si>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</si>
  <si>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</si>
  <si>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</si>
  <si>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</si>
  <si>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</si>
  <si>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</si>
  <si>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</si>
  <si>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</si>
  <si>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</si>
  <si>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</si>
  <si>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</si>
  <si>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</si>
  <si>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</si>
  <si>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</si>
  <si>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</si>
  <si>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</si>
  <si>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</si>
  <si>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</si>
  <si>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</si>
  <si>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</si>
  <si>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</si>
  <si>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</si>
  <si>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</si>
  <si>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</si>
  <si>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</si>
  <si>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</si>
  <si>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</si>
  <si>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</si>
  <si>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</si>
  <si>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</si>
  <si>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</si>
  <si>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</si>
  <si>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</si>
  <si>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</si>
  <si>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</si>
  <si>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</si>
  <si>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</si>
  <si>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</si>
  <si>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</si>
  <si>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</si>
  <si>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</si>
  <si>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</si>
  <si>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</si>
  <si>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</si>
  <si>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</si>
  <si>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</si>
  <si>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</si>
  <si>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</si>
  <si>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</si>
  <si>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</si>
  <si>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</si>
  <si>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</si>
  <si>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</si>
  <si>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</si>
  <si>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</si>
  <si>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</si>
  <si>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</si>
  <si>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</si>
  <si>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</si>
  <si>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</si>
  <si>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</si>
  <si>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</si>
  <si>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31/01/2023
As at 31 Jan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</si>
  <si>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</si>
  <si>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</si>
  <si>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</si>
  <si>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</si>
  <si>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</si>
  <si>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</si>
  <si>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</si>
  <si>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</si>
  <si>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</si>
  <si>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</si>
  <si>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</si>
  <si>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</si>
  <si>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</si>
  <si>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</si>
  <si>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</si>
  <si>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</si>
  <si>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</si>
  <si>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</si>
  <si>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</si>
  <si>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</si>
  <si>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</si>
  <si>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</si>
  <si>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</si>
  <si>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</si>
  <si>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</si>
  <si>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</si>
  <si>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</si>
  <si>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</si>
  <si>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</si>
  <si>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</si>
  <si>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</si>
  <si>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</si>
  <si>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</si>
  <si>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</si>
  <si>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</si>
  <si>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</si>
  <si>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</si>
  <si>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</si>
  <si>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</si>
  <si>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</si>
  <si>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</si>
  <si>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</si>
  <si>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</si>
  <si>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</si>
  <si>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</si>
  <si>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</si>
  <si>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</si>
  <si>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</si>
  <si>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</si>
  <si>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</si>
  <si>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</si>
  <si>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</si>
  <si>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</si>
  <si>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</si>
  <si>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</si>
  <si>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</si>
  <si>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</si>
  <si>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</si>
  <si>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</si>
  <si>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</si>
  <si>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</si>
  <si>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</si>
  <si>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</si>
  <si>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</si>
  <si>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</si>
  <si>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</si>
  <si>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</si>
  <si>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</si>
  <si>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</si>
  <si>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</si>
  <si>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</si>
  <si>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</si>
  <si>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</si>
  <si>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</si>
  <si>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</si>
  <si>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</si>
  <si>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</si>
  <si>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</si>
  <si>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</si>
  <si>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</si>
  <si>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</si>
  <si>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</si>
  <si>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</si>
  <si>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</si>
  <si>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</si>
  <si>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</si>
  <si>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</si>
  <si>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</si>
  <si>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</si>
  <si>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</si>
  <si>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</si>
  <si>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</si>
  <si>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</si>
  <si>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</si>
  <si>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</si>
  <si>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</si>
  <si>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</si>
  <si>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</si>
  <si>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</si>
  <si>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</si>
  <si>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</si>
  <si>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</si>
  <si>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</si>
  <si>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</si>
  <si>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</si>
  <si>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</si>
  <si>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</si>
  <si>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</si>
  <si>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</si>
  <si>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</si>
  <si>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</si>
  <si>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</si>
  <si>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</si>
  <si>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</si>
  <si>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</si>
  <si>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</si>
  <si>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</si>
  <si>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</si>
  <si>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</si>
  <si>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</si>
  <si>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</si>
  <si>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</si>
  <si>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</si>
  <si>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</si>
  <si>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</si>
  <si>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</si>
  <si>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</si>
  <si>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</si>
  <si>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</si>
  <si>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</si>
  <si>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</si>
  <si>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</si>
  <si>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</si>
  <si>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</si>
  <si>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</si>
  <si>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</si>
  <si>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</si>
  <si>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</si>
  <si>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</si>
  <si>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</si>
  <si>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</si>
  <si>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</si>
  <si>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</si>
  <si>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</si>
  <si>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</si>
  <si>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</si>
  <si>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</si>
  <si>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</si>
  <si>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</si>
  <si>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</si>
  <si>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</si>
  <si>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</si>
  <si>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</si>
  <si>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</si>
  <si>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</si>
  <si>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</si>
  <si>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Mã chỉ tiêu
Code</t>
  </si>
  <si>
    <t>STT
No</t>
  </si>
  <si>
    <t>2243</t>
  </si>
  <si>
    <t>Giá trị tài sản ròng cuối kỳ
Net Asset Value at the end of period</t>
  </si>
  <si>
    <t>VIII</t>
  </si>
  <si>
    <t>Thay đổi GTTSR do mua lại Chứng chỉ Quỹ
Change of Net Asset Value due to redemption during the period</t>
  </si>
  <si>
    <t>Thay đổi GTTSR do phát hành thêm Chứng chỉ Quỹ
Change of Net Asset Value due to subscription during the period</t>
  </si>
  <si>
    <t>Thay đổi giá trị tài sản ròng của Quỹ do việc phân phối thu nhập của Quỹ cho các nhà đầu tư trong kỳ
Change of Net Asset Value due to profit distribution to investors during the period</t>
  </si>
  <si>
    <t>Thay đổi giá trị tài sản ròng của Quỹ liên quan tới nhà đầu tư trong kỳ
Change of Net Asset Value related to investors during the period</t>
  </si>
  <si>
    <t>2</t>
  </si>
  <si>
    <t>Thay đổi giá trị tài sản ròng của Quỹ do các hoạt động liên quan đến đầu tư của Quỹ trong kỳ
Change of Net Asset Value due to investment related activities during the period</t>
  </si>
  <si>
    <t>1</t>
  </si>
  <si>
    <t>2239</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</si>
  <si>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</si>
  <si>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</si>
  <si>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</si>
  <si>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</si>
  <si>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</si>
  <si>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</si>
  <si>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</si>
  <si>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</si>
  <si>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</si>
  <si>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</si>
  <si>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</si>
  <si>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</si>
  <si>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</si>
  <si>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</si>
  <si>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</si>
  <si>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</si>
  <si>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</si>
  <si>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</si>
  <si>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</si>
  <si>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</si>
  <si>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</si>
  <si>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</si>
  <si>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</si>
  <si>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</si>
  <si>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</si>
  <si>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</si>
  <si>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</si>
  <si>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</si>
  <si>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</si>
  <si>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</si>
  <si>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</si>
  <si>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</si>
  <si>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</si>
  <si>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</si>
  <si>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</si>
  <si>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</si>
  <si>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</si>
  <si>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</si>
  <si>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</si>
  <si>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</si>
  <si>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</si>
  <si>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</si>
  <si>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</si>
  <si>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</si>
  <si>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</si>
  <si>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</si>
  <si>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</si>
  <si>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</si>
  <si>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</si>
  <si>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</si>
  <si>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</si>
  <si>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</si>
  <si>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</si>
  <si>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</si>
  <si>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</si>
  <si>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</si>
  <si>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</si>
  <si>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</si>
  <si>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</si>
  <si>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</si>
  <si>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</si>
  <si>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</si>
  <si>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</si>
  <si>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</si>
  <si>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</si>
  <si>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</si>
  <si>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</si>
  <si>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</si>
  <si>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</si>
  <si>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</si>
  <si>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</si>
  <si>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</si>
  <si>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</si>
  <si>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</si>
  <si>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</si>
  <si>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</si>
  <si>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</si>
  <si>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3</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</si>
  <si>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</si>
  <si>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</si>
  <si>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</si>
  <si>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</si>
  <si>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</si>
  <si>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</si>
  <si>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</si>
  <si>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</si>
  <si>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</si>
  <si>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</si>
  <si>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</si>
  <si>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</si>
  <si>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</si>
  <si>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</si>
  <si>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</si>
  <si>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</si>
  <si>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</si>
  <si>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</si>
  <si>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</si>
  <si>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</si>
  <si>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</si>
  <si>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</si>
  <si>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</si>
  <si>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</si>
  <si>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</si>
  <si>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</si>
  <si>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</si>
  <si>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</si>
  <si>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</si>
  <si>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</si>
  <si>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</si>
  <si>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</si>
  <si>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</si>
  <si>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</si>
  <si>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</si>
  <si>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</si>
  <si>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</si>
  <si>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</si>
  <si>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</si>
  <si>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</si>
  <si>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</si>
  <si>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</si>
  <si>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</si>
  <si>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</si>
  <si>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</si>
  <si>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</si>
  <si>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</si>
  <si>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</si>
  <si>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</si>
  <si>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2.3</t>
  </si>
  <si>
    <t>2260.2</t>
  </si>
  <si>
    <t>25/2022/HDMB/VCMFI</t>
  </si>
  <si>
    <t>2.2</t>
  </si>
  <si>
    <t>2260.1</t>
  </si>
  <si>
    <t>24/2022/HDMB/VCMFI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</si>
  <si>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</si>
  <si>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</si>
  <si>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</si>
  <si>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</si>
  <si>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</si>
  <si>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</si>
  <si>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</si>
  <si>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</si>
  <si>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</si>
  <si>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</si>
  <si>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</si>
  <si>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</si>
  <si>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</si>
  <si>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</si>
  <si>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</si>
  <si>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</si>
  <si>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</si>
  <si>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</si>
  <si>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</si>
  <si>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</si>
  <si>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</si>
  <si>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</si>
  <si>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</si>
  <si>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</si>
  <si>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</si>
  <si>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</si>
  <si>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</si>
  <si>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</si>
  <si>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</si>
  <si>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</si>
  <si>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</si>
  <si>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</si>
  <si>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</si>
  <si>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</si>
  <si>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</si>
  <si>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</si>
  <si>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</si>
  <si>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</si>
  <si>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</si>
  <si>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</si>
  <si>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</si>
  <si>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2251.2.5</t>
  </si>
  <si>
    <t>SBT121002</t>
  </si>
  <si>
    <t>2.5</t>
  </si>
  <si>
    <t>2251.2.4</t>
  </si>
  <si>
    <t>MSN121015</t>
  </si>
  <si>
    <t>2.4</t>
  </si>
  <si>
    <t>2251.2.3</t>
  </si>
  <si>
    <t>MSN12005</t>
  </si>
  <si>
    <t>2251.2.2</t>
  </si>
  <si>
    <t>MSN120007</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</si>
  <si>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</si>
  <si>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</si>
  <si>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</si>
  <si>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</si>
  <si>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</si>
  <si>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</si>
  <si>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</si>
  <si>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</si>
  <si>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</si>
  <si>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</si>
  <si>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</si>
  <si>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</si>
  <si>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</si>
  <si>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</si>
  <si>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</si>
  <si>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</si>
  <si>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</si>
  <si>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</si>
  <si>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</si>
  <si>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</si>
  <si>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</si>
  <si>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</si>
  <si>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</si>
  <si>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</si>
  <si>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</si>
  <si>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</si>
  <si>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</si>
  <si>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</si>
  <si>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</si>
  <si>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</si>
  <si>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</si>
  <si>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</si>
  <si>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</si>
  <si>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</si>
  <si>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</si>
  <si>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</si>
  <si>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</si>
  <si>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</si>
  <si>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</si>
  <si>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</si>
  <si>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</si>
  <si>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</si>
  <si>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</si>
  <si>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</si>
  <si>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</si>
  <si>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</si>
  <si>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</si>
  <si>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</si>
  <si>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</si>
  <si>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</si>
  <si>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</si>
  <si>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</si>
  <si>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</si>
  <si>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</si>
  <si>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</si>
  <si>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</si>
  <si>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</si>
  <si>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</si>
  <si>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</si>
  <si>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</si>
  <si>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</si>
  <si>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</si>
  <si>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</si>
  <si>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</si>
  <si>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</si>
  <si>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</si>
  <si>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</si>
  <si>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</si>
  <si>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</si>
  <si>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</si>
  <si>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</si>
  <si>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</si>
  <si>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</si>
  <si>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</si>
  <si>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</si>
  <si>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</si>
  <si>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</si>
  <si>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</si>
  <si>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Ngân hàng TMCP Ngoại thương Việt Nam</t>
  </si>
  <si>
    <t xml:space="preserve">Supervising bank: </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</si>
  <si>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</si>
  <si>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</si>
  <si>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</si>
  <si>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</si>
  <si>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</si>
  <si>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</si>
  <si>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</si>
  <si>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</si>
  <si>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</si>
  <si>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</si>
  <si>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</si>
  <si>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</si>
  <si>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</si>
  <si>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</si>
  <si>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</si>
  <si>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</si>
  <si>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</si>
  <si>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</si>
  <si>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</si>
  <si>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</si>
  <si>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</si>
  <si>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</si>
  <si>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</si>
  <si>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</si>
  <si>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</si>
  <si>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</si>
  <si>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</si>
  <si>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</si>
  <si>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</si>
  <si>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</si>
  <si>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</si>
  <si>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</si>
  <si>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</si>
  <si>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</si>
  <si>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</si>
  <si>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</si>
  <si>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</si>
  <si>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</si>
  <si>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</si>
  <si>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</si>
  <si>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</si>
  <si>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</si>
  <si>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</si>
  <si>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</si>
  <si>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</si>
  <si>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</si>
  <si>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</si>
  <si>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</si>
  <si>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</si>
  <si>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</si>
  <si>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</si>
  <si>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</si>
  <si>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</si>
  <si>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</si>
  <si>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</si>
  <si>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</si>
  <si>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</si>
  <si>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</si>
  <si>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</si>
  <si>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</si>
  <si>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</si>
  <si>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</si>
  <si>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</si>
  <si>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</si>
  <si>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</si>
  <si>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</si>
  <si>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NGÂN HÀNG TMCP NGOẠI THƯƠNG VIỆT NAM</t>
  </si>
  <si>
    <t>CÔNG TY CỔ PHẦN QUẢN LÝ QUỸ ĐẦU TƯ CHỨNG KHOÁN BẢN VIỆT</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</si>
  <si>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</si>
  <si>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</si>
  <si>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</si>
  <si>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</si>
  <si>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</si>
  <si>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</si>
  <si>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</si>
  <si>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</si>
  <si>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</si>
  <si>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</si>
  <si>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</si>
  <si>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</si>
  <si>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</si>
  <si>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</si>
  <si>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</si>
  <si>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</si>
  <si>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</si>
  <si>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</si>
  <si>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</si>
  <si>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</si>
  <si>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</si>
  <si>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</si>
  <si>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</si>
  <si>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</si>
  <si>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</si>
  <si>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</si>
  <si>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</si>
  <si>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</si>
  <si>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</si>
  <si>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</si>
  <si>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</si>
  <si>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</si>
  <si>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</si>
  <si>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</si>
  <si>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</si>
  <si>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</si>
  <si>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</si>
  <si>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</si>
  <si>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</si>
  <si>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</si>
  <si>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</si>
  <si>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</si>
  <si>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</si>
  <si>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</si>
  <si>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Tháng 02 năm 2022
Feb 2022</t>
  </si>
  <si>
    <t>Tháng 02 năm 2023
Feb 2023</t>
  </si>
  <si>
    <t>Tại ngày 28/02/2023
As at 28 Feb 2023</t>
  </si>
  <si>
    <t>Tại ngày 31 tháng 01  năm 2023
As at 31 Jan 2023</t>
  </si>
  <si>
    <t>Tại ngày 28 tháng 02  năm 2023 
As at 28 Feb 2023</t>
  </si>
  <si>
    <t>2239.3.2</t>
  </si>
  <si>
    <t>2239.3.1</t>
  </si>
  <si>
    <t>2239.3</t>
  </si>
  <si>
    <t>Thay đổi giá trị tài sản ròng do phát hành thêm/mua lại chứng chỉ quỹ
Change of Net Asset Value due to subcription/redemption</t>
  </si>
  <si>
    <t>2239.2.1</t>
  </si>
  <si>
    <t>2239.2</t>
  </si>
  <si>
    <t>2239.1</t>
  </si>
  <si>
    <t>Thay đổi giá trị tài sản ròng của Quỹ trong kỳ, trong đó:
Change of Net Asset Value of the Fund during the period, in which:</t>
  </si>
  <si>
    <t>Tháng 02 năm 2023 / Feb 2023</t>
  </si>
  <si>
    <t>03/03/2023</t>
  </si>
  <si>
    <t>03 Mar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</si>
</sst>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_(* \(#,##0.00\);_(* &quot;-&quot;??_);_(@_)"/>
    <numFmt numFmtId="164" formatCode="#,##0.00;\(#,##0.00\);"/>
    <numFmt numFmtId="165" formatCode="#,##0;\(#,##0\);"/>
    <numFmt numFmtId="166" formatCode="#,##0.00%"/>
    <numFmt numFmtId="167" formatCode="dd/mm/yyyy;@"/>
    <numFmt numFmtId="168" formatCode="dd&quot; &quot;mmm&quot; &quot;yyyy"/>
    <numFmt numFmtId="169" formatCode="_-* #,##0\ _₫_-;\-* #,##0\ _₫_-;_-* &quot;-&quot;\ _₫_-;_-@_-"/>
    <numFmt numFmtId="170" formatCode="_-* #,##0.00&quot; &quot;_₫_-;\-* #,##0.00&quot; &quot;_₫_-;_-* &quot;-&quot;??&quot; &quot;_₫_-;_-@_-"/>
    <numFmt numFmtId="171" formatCode="_(* #,##0_);_(* \(#,##0\);_(* &quot;-&quot;??_);_(@_)"/>
  </numFmts>
  <fonts count="41"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i/>
      <sz val="8.5"/>
      <color indexed="8"/>
      <name val="Times New Roman"/>
      <family val="2"/>
    </font>
    <font>
      <b/>
      <sz val="8"/>
      <color indexed="8"/>
      <name val="Tahoma"/>
      <family val="2"/>
    </font>
    <font>
      <sz val="10"/>
      <color indexed="8"/>
      <name val="Calibri"/>
      <family val="2"/>
      <scheme val="minor"/>
    </font>
    <font>
      <b/>
      <sz val="9.75"/>
      <color indexed="8"/>
      <name val="Times New Roman"/>
      <family val="1"/>
    </font>
    <font>
      <sz val="10"/>
      <name val="Arial"/>
      <family val="2"/>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theme="1"/>
      <name val="Times New Roman"/>
      <family val="1"/>
    </font>
    <font>
      <i/>
      <sz val="8"/>
      <color theme="1"/>
      <name val="Times New Roman"/>
      <family val="1"/>
    </font>
    <font>
      <sz val="11"/>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rgb="FFFFC000"/>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alignment vertical="center"/>
    </xf>
    <xf numFmtId="0" fontId="16" fillId="0" borderId="0">
      <alignment vertical="center"/>
    </xf>
    <xf numFmtId="0" fontId="18" fillId="0" borderId="0"/>
    <xf numFmtId="0" fontId="1" fillId="0" borderId="0"/>
    <xf numFmtId="170" fontId="18" fillId="0" borderId="0" quotePrefix="1" applyFont="0" applyFill="0" applyBorder="0" applyAlignment="0">
      <protection locked="0"/>
    </xf>
    <xf numFmtId="9" fontId="40" fillId="0" borderId="0" applyFont="0" applyFill="0" applyBorder="0" applyAlignment="0" applyProtection="0"/>
    <xf numFmtId="43" fontId="40" fillId="0" borderId="0" applyFont="0" applyFill="0" applyBorder="0" applyAlignment="0" applyProtection="0"/>
  </cellStyleXfs>
  <cellXfs count="295">
    <xf numFmtId="0" fontId="0" fillId="0" borderId="0" xfId="0">
      <alignment vertical="center"/>
    </xf>
    <xf numFmtId="0" fontId="5" fillId="3" borderId="5" xfId="0" applyFont="1" applyFill="1" applyBorder="1" applyAlignment="1">
      <alignment horizontal="center" vertical="center" wrapText="1"/>
    </xf>
    <xf numFmtId="164" fontId="5" fillId="2" borderId="13"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2" xfId="0" applyNumberFormat="1" applyFont="1" applyFill="1" applyBorder="1" applyAlignment="1">
      <alignment horizontal="right" vertical="top"/>
    </xf>
    <xf numFmtId="0" fontId="3" fillId="2" borderId="0" xfId="0" applyFont="1" applyFill="1" applyAlignment="1">
      <alignment horizontal="center" vertical="center"/>
    </xf>
    <xf numFmtId="4" fontId="4" fillId="2" borderId="2" xfId="0" applyNumberFormat="1" applyFont="1" applyFill="1" applyBorder="1" applyAlignment="1">
      <alignment horizontal="right" vertical="top"/>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4" fontId="5" fillId="2" borderId="13"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4" fontId="5" fillId="2" borderId="9" xfId="0" applyNumberFormat="1" applyFont="1" applyFill="1" applyBorder="1" applyAlignment="1">
      <alignment horizontal="center" vertical="top"/>
    </xf>
    <xf numFmtId="4" fontId="5" fillId="2" borderId="11"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0" fontId="3" fillId="2" borderId="0" xfId="0" applyFont="1" applyFill="1" applyAlignment="1">
      <alignment horizontal="right" vertical="center"/>
    </xf>
    <xf numFmtId="0" fontId="5" fillId="2" borderId="0" xfId="0" applyFont="1" applyFill="1" applyAlignment="1">
      <alignment horizontal="center" vertical="top" wrapText="1"/>
    </xf>
    <xf numFmtId="0" fontId="5" fillId="2" borderId="0" xfId="0"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center" vertical="top"/>
    </xf>
    <xf numFmtId="0" fontId="5" fillId="2" borderId="0" xfId="0" applyFont="1" applyFill="1" applyAlignment="1">
      <alignment horizontal="center" vertical="center"/>
    </xf>
    <xf numFmtId="0" fontId="9" fillId="2" borderId="0" xfId="0" applyFont="1" applyFill="1" applyAlignment="1">
      <alignment horizontal="center"/>
    </xf>
    <xf numFmtId="0" fontId="4" fillId="2" borderId="0" xfId="0" applyFont="1" applyFill="1" applyAlignment="1">
      <alignment horizontal="left" vertical="center"/>
    </xf>
    <xf numFmtId="166" fontId="5" fillId="2" borderId="2" xfId="0" applyNumberFormat="1" applyFont="1" applyFill="1" applyBorder="1" applyAlignment="1">
      <alignment horizontal="right" vertical="center"/>
    </xf>
    <xf numFmtId="4" fontId="5" fillId="2" borderId="10" xfId="0" applyNumberFormat="1" applyFont="1" applyFill="1" applyBorder="1" applyAlignment="1">
      <alignment horizontal="right" vertical="center"/>
    </xf>
    <xf numFmtId="0" fontId="5" fillId="2" borderId="10"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12" xfId="0" applyFont="1" applyFill="1" applyBorder="1" applyAlignment="1">
      <alignment horizontal="center" vertical="center"/>
    </xf>
    <xf numFmtId="166" fontId="5" fillId="2" borderId="13" xfId="0" applyNumberFormat="1" applyFont="1" applyFill="1" applyBorder="1" applyAlignment="1">
      <alignment horizontal="right" vertical="center"/>
    </xf>
    <xf numFmtId="4"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3" fontId="5" fillId="2" borderId="9" xfId="0" applyNumberFormat="1" applyFont="1" applyFill="1" applyBorder="1" applyAlignment="1">
      <alignment horizontal="right" vertical="center"/>
    </xf>
    <xf numFmtId="166"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166" fontId="4" fillId="2" borderId="13" xfId="0" applyNumberFormat="1" applyFont="1" applyFill="1" applyBorder="1" applyAlignment="1">
      <alignment horizontal="right" vertical="center"/>
    </xf>
    <xf numFmtId="3"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0" fontId="5" fillId="3" borderId="8" xfId="0" applyFont="1" applyFill="1" applyBorder="1" applyAlignment="1">
      <alignment horizontal="center" vertical="center" wrapText="1"/>
    </xf>
    <xf numFmtId="0" fontId="4" fillId="2" borderId="1" xfId="0" applyFont="1" applyFill="1" applyBorder="1" applyAlignment="1">
      <alignment horizontal="right" vertical="top"/>
    </xf>
    <xf numFmtId="0" fontId="5" fillId="2" borderId="0" xfId="0" applyFont="1" applyFill="1" applyAlignment="1">
      <alignment horizontal="left" vertical="top"/>
    </xf>
    <xf numFmtId="0" fontId="5" fillId="2" borderId="0" xfId="0" applyFont="1" applyFill="1" applyAlignment="1">
      <alignment horizontal="left" vertical="top" wrapText="1"/>
    </xf>
    <xf numFmtId="0" fontId="10" fillId="2" borderId="0" xfId="0" applyFont="1" applyFill="1" applyAlignment="1">
      <alignment horizontal="center" vertical="center"/>
    </xf>
    <xf numFmtId="0" fontId="11" fillId="2" borderId="0" xfId="0" applyFont="1" applyFill="1" applyAlignment="1">
      <alignment horizontal="center" vertical="center" wrapText="1"/>
    </xf>
    <xf numFmtId="0" fontId="5" fillId="2" borderId="0" xfId="0" applyFont="1" applyFill="1" applyAlignment="1">
      <alignment horizontal="right" vertical="center"/>
    </xf>
    <xf numFmtId="0" fontId="12" fillId="2" borderId="0" xfId="0" applyFont="1" applyFill="1" applyAlignment="1">
      <alignment horizontal="right" vertical="center"/>
    </xf>
    <xf numFmtId="165" fontId="5" fillId="2" borderId="2" xfId="0" applyNumberFormat="1" applyFont="1" applyFill="1" applyBorder="1" applyAlignment="1">
      <alignment horizontal="right" vertical="top"/>
    </xf>
    <xf numFmtId="165" fontId="5" fillId="2" borderId="10" xfId="0" applyNumberFormat="1" applyFont="1" applyFill="1" applyBorder="1" applyAlignment="1">
      <alignment horizontal="center" vertical="top"/>
    </xf>
    <xf numFmtId="165" fontId="5" fillId="2" borderId="10" xfId="0" applyNumberFormat="1" applyFont="1" applyFill="1" applyBorder="1" applyAlignment="1">
      <alignment horizontal="left" vertical="top" wrapText="1"/>
    </xf>
    <xf numFmtId="165" fontId="5" fillId="2" borderId="12"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0" xfId="0" applyFont="1" applyFill="1" applyAlignment="1">
      <alignment horizontal="left" vertical="top"/>
    </xf>
    <xf numFmtId="166" fontId="5" fillId="2" borderId="2" xfId="0" applyNumberFormat="1" applyFont="1" applyFill="1" applyBorder="1" applyAlignment="1">
      <alignment horizontal="right" vertical="top"/>
    </xf>
    <xf numFmtId="4" fontId="5" fillId="2" borderId="10" xfId="0" applyNumberFormat="1" applyFont="1" applyFill="1" applyBorder="1" applyAlignment="1">
      <alignment horizontal="right" vertical="top"/>
    </xf>
    <xf numFmtId="0" fontId="5" fillId="2" borderId="12" xfId="0" applyFont="1" applyFill="1" applyBorder="1" applyAlignment="1">
      <alignment horizontal="center" vertical="top"/>
    </xf>
    <xf numFmtId="166" fontId="5"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166"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0" fontId="4" fillId="2" borderId="11" xfId="0" applyFont="1" applyFill="1" applyBorder="1" applyAlignment="1">
      <alignment horizontal="center" vertical="top"/>
    </xf>
    <xf numFmtId="166"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0" fontId="13" fillId="2" borderId="1" xfId="0" applyFont="1" applyFill="1" applyBorder="1" applyAlignment="1">
      <alignment horizontal="right" vertical="top"/>
    </xf>
    <xf numFmtId="0" fontId="6" fillId="2" borderId="0" xfId="0" applyFont="1" applyFill="1" applyAlignment="1">
      <alignment horizontal="right" vertical="top"/>
    </xf>
    <xf numFmtId="0" fontId="14" fillId="2" borderId="0" xfId="0" applyFont="1" applyFill="1" applyAlignment="1">
      <alignment horizontal="center" vertical="center" wrapText="1"/>
    </xf>
    <xf numFmtId="0" fontId="15" fillId="2" borderId="0" xfId="0" applyFont="1" applyFill="1" applyAlignment="1">
      <alignment horizontal="right" vertical="center"/>
    </xf>
    <xf numFmtId="0" fontId="6" fillId="2" borderId="0" xfId="0" applyFont="1" applyFill="1" applyAlignment="1">
      <alignment horizontal="center"/>
    </xf>
    <xf numFmtId="0" fontId="4" fillId="2" borderId="0" xfId="0" applyFont="1" applyFill="1" applyAlignment="1">
      <alignment horizontal="left" vertical="center" wrapText="1"/>
    </xf>
    <xf numFmtId="0" fontId="4" fillId="2" borderId="10"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2" xfId="0" applyFont="1" applyFill="1" applyBorder="1" applyAlignment="1">
      <alignment horizontal="center"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166" fontId="4" fillId="2" borderId="9" xfId="0" applyNumberFormat="1" applyFont="1" applyFill="1" applyBorder="1" applyAlignment="1">
      <alignment horizontal="right" vertical="top"/>
    </xf>
    <xf numFmtId="4" fontId="4" fillId="2" borderId="13" xfId="0" applyNumberFormat="1" applyFont="1" applyFill="1" applyBorder="1" applyAlignment="1">
      <alignment horizontal="right" vertical="top"/>
    </xf>
    <xf numFmtId="3" fontId="5" fillId="2" borderId="13" xfId="0" applyNumberFormat="1" applyFont="1" applyFill="1" applyBorder="1" applyAlignment="1">
      <alignment horizontal="right" vertical="top"/>
    </xf>
    <xf numFmtId="3" fontId="5" fillId="2" borderId="9" xfId="0" applyNumberFormat="1" applyFont="1" applyFill="1" applyBorder="1" applyAlignment="1">
      <alignment horizontal="right" vertical="top"/>
    </xf>
    <xf numFmtId="0" fontId="6" fillId="2" borderId="1" xfId="0" applyFont="1" applyFill="1" applyBorder="1" applyAlignment="1">
      <alignment horizontal="right" vertical="top"/>
    </xf>
    <xf numFmtId="0" fontId="4" fillId="2" borderId="0" xfId="1" applyFont="1" applyFill="1" applyAlignment="1">
      <alignment horizontal="left" vertical="top"/>
    </xf>
    <xf numFmtId="0" fontId="15" fillId="2" borderId="0" xfId="1" applyFont="1" applyFill="1" applyAlignment="1">
      <alignment horizontal="center" vertical="center"/>
    </xf>
    <xf numFmtId="0" fontId="16" fillId="0" borderId="0" xfId="1">
      <alignment vertical="center"/>
    </xf>
    <xf numFmtId="0" fontId="9" fillId="2" borderId="0" xfId="1" applyFont="1" applyFill="1" applyAlignment="1">
      <alignment horizontal="center" vertical="center" wrapText="1"/>
    </xf>
    <xf numFmtId="0" fontId="19" fillId="0" borderId="0" xfId="1" applyFont="1">
      <alignment vertical="center"/>
    </xf>
    <xf numFmtId="0" fontId="13" fillId="0" borderId="0" xfId="1" applyFont="1">
      <alignment vertical="center"/>
    </xf>
    <xf numFmtId="0" fontId="20" fillId="0" borderId="0" xfId="1" applyFont="1">
      <alignment vertical="center"/>
    </xf>
    <xf numFmtId="0" fontId="20" fillId="4" borderId="0" xfId="2" applyFont="1" applyFill="1" applyAlignment="1">
      <alignment horizontal="left" vertical="top"/>
    </xf>
    <xf numFmtId="0" fontId="20" fillId="4" borderId="0" xfId="2" applyFont="1" applyFill="1" applyAlignment="1">
      <alignment horizontal="left" vertical="top" wrapText="1"/>
    </xf>
    <xf numFmtId="0" fontId="19" fillId="4" borderId="0" xfId="2" applyFont="1" applyFill="1" applyAlignment="1">
      <alignment horizontal="left" vertical="top"/>
    </xf>
    <xf numFmtId="167" fontId="19" fillId="4" borderId="0" xfId="2" quotePrefix="1" applyNumberFormat="1" applyFont="1" applyFill="1" applyAlignment="1">
      <alignment horizontal="left" vertical="center"/>
    </xf>
    <xf numFmtId="168" fontId="20" fillId="2" borderId="0" xfId="1" quotePrefix="1" applyNumberFormat="1" applyFont="1" applyFill="1" applyAlignment="1">
      <alignment horizontal="left" vertical="top"/>
    </xf>
    <xf numFmtId="0" fontId="9" fillId="2" borderId="0" xfId="1" applyFont="1" applyFill="1" applyAlignment="1">
      <alignment horizontal="right" vertical="top"/>
    </xf>
    <xf numFmtId="0" fontId="21" fillId="4" borderId="0" xfId="2" applyFont="1" applyFill="1" applyAlignment="1">
      <alignment horizontal="left" vertical="top"/>
    </xf>
    <xf numFmtId="15" fontId="21" fillId="2" borderId="0" xfId="1" applyNumberFormat="1" applyFont="1" applyFill="1" applyAlignment="1">
      <alignment horizontal="left" vertical="top"/>
    </xf>
    <xf numFmtId="0" fontId="15" fillId="2" borderId="0" xfId="1" applyFont="1" applyFill="1" applyAlignment="1">
      <alignment horizontal="left" vertical="top"/>
    </xf>
    <xf numFmtId="0" fontId="22" fillId="0" borderId="0" xfId="1" applyFont="1">
      <alignment vertical="center"/>
    </xf>
    <xf numFmtId="0" fontId="23" fillId="0" borderId="0" xfId="1" applyFont="1">
      <alignment vertical="center"/>
    </xf>
    <xf numFmtId="0" fontId="17" fillId="0" borderId="0" xfId="1" applyFont="1">
      <alignment vertical="center"/>
    </xf>
    <xf numFmtId="0" fontId="15" fillId="0" borderId="0" xfId="1" applyFont="1">
      <alignment vertical="center"/>
    </xf>
    <xf numFmtId="0" fontId="22" fillId="5" borderId="17" xfId="1" applyFont="1" applyFill="1" applyBorder="1" applyAlignment="1">
      <alignment horizontal="center" vertical="center" wrapText="1"/>
    </xf>
    <xf numFmtId="0" fontId="24" fillId="5" borderId="17" xfId="1" applyFont="1" applyFill="1" applyBorder="1" applyAlignment="1">
      <alignment horizontal="center" vertical="center" wrapText="1"/>
    </xf>
    <xf numFmtId="0" fontId="24" fillId="5" borderId="17" xfId="1" applyFont="1" applyFill="1" applyBorder="1" applyAlignment="1">
      <alignment vertical="center" wrapText="1"/>
    </xf>
    <xf numFmtId="0" fontId="25" fillId="5" borderId="0" xfId="1" applyFont="1" applyFill="1" applyAlignment="1">
      <alignment horizontal="center" vertical="center" wrapText="1"/>
    </xf>
    <xf numFmtId="0" fontId="25" fillId="5" borderId="0" xfId="1" applyFont="1" applyFill="1" applyAlignment="1">
      <alignment vertical="center" wrapText="1"/>
    </xf>
    <xf numFmtId="0" fontId="26" fillId="0" borderId="0" xfId="1" applyFont="1">
      <alignment vertical="center"/>
    </xf>
    <xf numFmtId="0" fontId="23" fillId="0" borderId="17" xfId="1" applyFont="1" applyBorder="1" applyAlignment="1">
      <alignment horizontal="center" vertical="center" wrapText="1"/>
    </xf>
    <xf numFmtId="0" fontId="24" fillId="5" borderId="17" xfId="1" applyFont="1" applyFill="1" applyBorder="1" applyAlignment="1">
      <alignment horizontal="left" vertical="center" wrapText="1"/>
    </xf>
    <xf numFmtId="0" fontId="9" fillId="0" borderId="0" xfId="1" applyFont="1">
      <alignment vertical="center"/>
    </xf>
    <xf numFmtId="0" fontId="15" fillId="0" borderId="0" xfId="1" applyFont="1" applyAlignment="1">
      <alignment horizontal="center" vertical="center" wrapText="1"/>
    </xf>
    <xf numFmtId="0" fontId="13" fillId="0" borderId="0" xfId="1" applyFont="1" applyAlignment="1">
      <alignment horizontal="center" vertical="center"/>
    </xf>
    <xf numFmtId="0" fontId="15" fillId="0" borderId="0" xfId="1" applyFont="1" applyAlignment="1">
      <alignment vertical="center" wrapText="1"/>
    </xf>
    <xf numFmtId="0" fontId="16" fillId="0" borderId="0" xfId="1" applyAlignment="1">
      <alignment horizontal="center" vertical="center"/>
    </xf>
    <xf numFmtId="0" fontId="9" fillId="0" borderId="0" xfId="1" applyFont="1" applyAlignment="1">
      <alignment horizontal="center" vertical="center" wrapText="1"/>
    </xf>
    <xf numFmtId="0" fontId="28" fillId="0" borderId="0" xfId="1" applyFont="1" applyAlignment="1">
      <alignment horizontal="center" vertical="center"/>
    </xf>
    <xf numFmtId="0" fontId="28" fillId="0" borderId="0" xfId="1" applyFont="1">
      <alignment vertical="center"/>
    </xf>
    <xf numFmtId="0" fontId="30" fillId="6" borderId="0" xfId="3" applyFont="1" applyFill="1" applyAlignment="1">
      <alignment vertical="center"/>
    </xf>
    <xf numFmtId="0" fontId="30" fillId="4" borderId="0" xfId="3" applyFont="1" applyFill="1"/>
    <xf numFmtId="0" fontId="31" fillId="4" borderId="0" xfId="2" applyFont="1" applyFill="1" applyAlignment="1">
      <alignment vertical="center" wrapText="1"/>
    </xf>
    <xf numFmtId="0" fontId="30" fillId="6" borderId="0" xfId="3" applyFont="1" applyFill="1"/>
    <xf numFmtId="0" fontId="35" fillId="6" borderId="0" xfId="3" applyFont="1" applyFill="1"/>
    <xf numFmtId="0" fontId="34" fillId="4" borderId="0" xfId="2" applyFont="1" applyFill="1" applyAlignment="1">
      <alignment horizontal="center" vertical="center"/>
    </xf>
    <xf numFmtId="0" fontId="36" fillId="4" borderId="0" xfId="2" applyFont="1" applyFill="1"/>
    <xf numFmtId="0" fontId="35" fillId="4" borderId="0" xfId="3" applyFont="1" applyFill="1"/>
    <xf numFmtId="0" fontId="35" fillId="4" borderId="0" xfId="2" applyFont="1" applyFill="1" applyAlignment="1">
      <alignment horizontal="left" vertical="top"/>
    </xf>
    <xf numFmtId="0" fontId="35" fillId="4" borderId="0" xfId="2" applyFont="1" applyFill="1" applyAlignment="1">
      <alignment horizontal="left" vertical="top" wrapText="1"/>
    </xf>
    <xf numFmtId="0" fontId="35" fillId="0" borderId="0" xfId="1" applyFont="1" applyAlignment="1">
      <alignment horizontal="left" vertical="center" readingOrder="1"/>
    </xf>
    <xf numFmtId="0" fontId="37" fillId="4" borderId="0" xfId="2" applyFont="1" applyFill="1" applyAlignment="1">
      <alignment horizontal="left" vertical="top"/>
    </xf>
    <xf numFmtId="0" fontId="35" fillId="4" borderId="0" xfId="2" applyFont="1" applyFill="1" applyAlignment="1">
      <alignment horizontal="left" vertical="center" wrapText="1"/>
    </xf>
    <xf numFmtId="0" fontId="37" fillId="4" borderId="0" xfId="2" applyFont="1" applyFill="1" applyAlignment="1">
      <alignment vertical="center"/>
    </xf>
    <xf numFmtId="167" fontId="37" fillId="4" borderId="0" xfId="2" quotePrefix="1" applyNumberFormat="1" applyFont="1" applyFill="1" applyAlignment="1">
      <alignment horizontal="left" vertical="center"/>
    </xf>
    <xf numFmtId="15" fontId="36" fillId="2" borderId="0" xfId="1" quotePrefix="1" applyNumberFormat="1" applyFont="1" applyFill="1" applyAlignment="1">
      <alignment horizontal="left" vertical="top"/>
    </xf>
    <xf numFmtId="15" fontId="35" fillId="4" borderId="0" xfId="3" applyNumberFormat="1" applyFont="1" applyFill="1"/>
    <xf numFmtId="37" fontId="36" fillId="4" borderId="0" xfId="2" applyNumberFormat="1" applyFont="1" applyFill="1" applyAlignment="1">
      <alignment horizontal="left"/>
    </xf>
    <xf numFmtId="0" fontId="35" fillId="4" borderId="0" xfId="3" applyFont="1" applyFill="1" applyAlignment="1">
      <alignment horizontal="center"/>
    </xf>
    <xf numFmtId="0" fontId="37" fillId="7" borderId="17" xfId="3" applyFont="1" applyFill="1" applyBorder="1" applyAlignment="1">
      <alignment horizontal="center" vertical="center" wrapText="1"/>
    </xf>
    <xf numFmtId="49" fontId="35" fillId="4" borderId="17" xfId="3" applyNumberFormat="1" applyFont="1" applyFill="1" applyBorder="1" applyAlignment="1">
      <alignment horizontal="center" vertical="center" wrapText="1"/>
    </xf>
    <xf numFmtId="49" fontId="35" fillId="4" borderId="17" xfId="3" applyNumberFormat="1" applyFont="1" applyFill="1" applyBorder="1" applyAlignment="1">
      <alignment horizontal="left" vertical="center" wrapText="1"/>
    </xf>
    <xf numFmtId="0" fontId="35" fillId="4" borderId="17" xfId="3" applyFont="1" applyFill="1" applyBorder="1"/>
    <xf numFmtId="0" fontId="35" fillId="4" borderId="17" xfId="3" applyFont="1" applyFill="1" applyBorder="1" applyAlignment="1">
      <alignment vertical="center" wrapText="1"/>
    </xf>
    <xf numFmtId="169" fontId="35" fillId="4" borderId="17" xfId="3" applyNumberFormat="1" applyFont="1" applyFill="1" applyBorder="1" applyAlignment="1">
      <alignment vertical="center" wrapText="1"/>
    </xf>
    <xf numFmtId="10" fontId="35" fillId="4" borderId="17" xfId="3" applyNumberFormat="1" applyFont="1" applyFill="1" applyBorder="1" applyAlignment="1">
      <alignment horizontal="left" vertical="center" wrapText="1"/>
    </xf>
    <xf numFmtId="37" fontId="37" fillId="4" borderId="17" xfId="3" applyNumberFormat="1" applyFont="1" applyFill="1" applyBorder="1" applyAlignment="1">
      <alignment horizontal="left" vertical="center" wrapText="1"/>
    </xf>
    <xf numFmtId="10" fontId="37" fillId="4" borderId="17" xfId="3" applyNumberFormat="1" applyFont="1" applyFill="1" applyBorder="1" applyAlignment="1">
      <alignment horizontal="left" vertical="center" wrapText="1"/>
    </xf>
    <xf numFmtId="10" fontId="35" fillId="4" borderId="17" xfId="3" applyNumberFormat="1" applyFont="1" applyFill="1" applyBorder="1"/>
    <xf numFmtId="49" fontId="37" fillId="4" borderId="17" xfId="3" applyNumberFormat="1" applyFont="1" applyFill="1" applyBorder="1" applyAlignment="1">
      <alignment horizontal="center" vertical="center" wrapText="1"/>
    </xf>
    <xf numFmtId="49" fontId="37" fillId="4" borderId="17" xfId="3" applyNumberFormat="1" applyFont="1" applyFill="1" applyBorder="1" applyAlignment="1">
      <alignment horizontal="left" vertical="center" wrapText="1"/>
    </xf>
    <xf numFmtId="0" fontId="37" fillId="4" borderId="17" xfId="3" applyFont="1" applyFill="1" applyBorder="1" applyAlignment="1">
      <alignment vertical="center" wrapText="1"/>
    </xf>
    <xf numFmtId="169" fontId="37" fillId="4" borderId="17" xfId="3" applyNumberFormat="1" applyFont="1" applyFill="1" applyBorder="1" applyAlignment="1">
      <alignment vertical="center" wrapText="1"/>
    </xf>
    <xf numFmtId="0" fontId="37" fillId="6" borderId="0" xfId="3" applyFont="1" applyFill="1"/>
    <xf numFmtId="0" fontId="38" fillId="4" borderId="0" xfId="2" applyFont="1" applyFill="1" applyAlignment="1">
      <alignment horizontal="center" vertical="center"/>
    </xf>
    <xf numFmtId="0" fontId="37" fillId="4" borderId="0" xfId="2" applyFont="1" applyFill="1" applyAlignment="1">
      <alignment horizontal="center" vertical="center"/>
    </xf>
    <xf numFmtId="0" fontId="35" fillId="4" borderId="0" xfId="3" applyFont="1" applyFill="1" applyAlignment="1">
      <alignment horizontal="center" vertical="center"/>
    </xf>
    <xf numFmtId="171" fontId="37" fillId="4" borderId="0" xfId="4" applyNumberFormat="1" applyFont="1" applyFill="1" applyAlignment="1">
      <alignment horizontal="center" vertical="center"/>
      <protection locked="0"/>
    </xf>
    <xf numFmtId="0" fontId="35" fillId="6" borderId="0" xfId="3" applyFont="1" applyFill="1" applyAlignment="1">
      <alignment horizontal="center" vertical="center"/>
    </xf>
    <xf numFmtId="0" fontId="39" fillId="4" borderId="0" xfId="2" applyFont="1" applyFill="1" applyAlignment="1">
      <alignment horizontal="center" vertical="center"/>
    </xf>
    <xf numFmtId="171" fontId="39" fillId="4" borderId="0" xfId="4" applyNumberFormat="1" applyFont="1" applyFill="1" applyAlignment="1">
      <alignment horizontal="center" vertical="center"/>
      <protection locked="0"/>
    </xf>
    <xf numFmtId="0" fontId="30" fillId="4" borderId="0" xfId="3" applyFont="1" applyFill="1" applyAlignment="1">
      <alignment horizontal="center" vertical="center"/>
    </xf>
    <xf numFmtId="171" fontId="38" fillId="4" borderId="0" xfId="4" applyNumberFormat="1" applyFont="1" applyFill="1" applyAlignment="1">
      <alignment horizontal="center" vertical="center"/>
      <protection locked="0"/>
    </xf>
    <xf numFmtId="0" fontId="30" fillId="6" borderId="0" xfId="3" applyFont="1" applyFill="1" applyAlignment="1">
      <alignment horizontal="center" vertical="center"/>
    </xf>
    <xf numFmtId="0" fontId="37" fillId="4" borderId="0" xfId="3" applyFont="1" applyFill="1" applyAlignment="1">
      <alignment horizontal="center" vertical="center"/>
    </xf>
    <xf numFmtId="0" fontId="37" fillId="6" borderId="0" xfId="3" applyFont="1" applyFill="1" applyAlignment="1">
      <alignment horizontal="center" vertical="center"/>
    </xf>
    <xf numFmtId="0" fontId="38" fillId="4" borderId="0" xfId="2" applyFont="1" applyFill="1"/>
    <xf numFmtId="171" fontId="38" fillId="4" borderId="0" xfId="4" applyNumberFormat="1" applyFont="1" applyFill="1">
      <protection locked="0"/>
    </xf>
    <xf numFmtId="0" fontId="30" fillId="6" borderId="0" xfId="3" applyFont="1" applyFill="1" applyAlignment="1">
      <alignment horizontal="center"/>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5" fillId="2" borderId="12"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0" xfId="0" applyFont="1" applyFill="1" applyBorder="1" applyAlignment="1">
      <alignment horizontal="center" vertical="top"/>
    </xf>
    <xf numFmtId="165" fontId="5" fillId="2" borderId="10"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2" borderId="0" xfId="0" applyFont="1" applyFill="1" applyAlignment="1">
      <alignment horizontal="left" vertical="top"/>
    </xf>
    <xf numFmtId="0" fontId="2" fillId="2" borderId="0" xfId="0" applyFont="1" applyFill="1" applyAlignment="1">
      <alignment horizontal="left" vertical="top"/>
    </xf>
    <xf numFmtId="0" fontId="4" fillId="2" borderId="1" xfId="0" applyFont="1" applyFill="1" applyBorder="1" applyAlignment="1">
      <alignment horizontal="left" vertical="top"/>
    </xf>
    <xf numFmtId="0" fontId="4" fillId="2" borderId="0" xfId="0" applyFont="1" applyFill="1" applyAlignment="1">
      <alignment horizontal="left" vertical="top"/>
    </xf>
    <xf numFmtId="0" fontId="8" fillId="2" borderId="0" xfId="0" applyFont="1" applyFill="1" applyAlignment="1">
      <alignment horizontal="center" vertical="center" wrapText="1"/>
    </xf>
    <xf numFmtId="3" fontId="6" fillId="2" borderId="13" xfId="0" applyNumberFormat="1" applyFont="1" applyFill="1" applyBorder="1" applyAlignment="1">
      <alignment horizontal="right" vertical="top"/>
    </xf>
    <xf numFmtId="0" fontId="6" fillId="2" borderId="0" xfId="0" applyFont="1" applyFill="1" applyAlignment="1">
      <alignment horizontal="center" vertical="center"/>
    </xf>
    <xf numFmtId="3" fontId="4" fillId="2" borderId="2" xfId="0" applyNumberFormat="1" applyFont="1" applyFill="1" applyBorder="1" applyAlignment="1">
      <alignment horizontal="right" vertical="top"/>
    </xf>
    <xf numFmtId="3" fontId="4" fillId="2" borderId="10" xfId="0" applyNumberFormat="1" applyFont="1" applyFill="1" applyBorder="1" applyAlignment="1">
      <alignment horizontal="right" vertical="top"/>
    </xf>
    <xf numFmtId="3" fontId="4" fillId="2" borderId="10" xfId="0" applyNumberFormat="1" applyFont="1" applyFill="1" applyBorder="1" applyAlignment="1">
      <alignment horizontal="center" vertical="top"/>
    </xf>
    <xf numFmtId="3" fontId="4" fillId="2" borderId="12" xfId="0" applyNumberFormat="1" applyFont="1" applyFill="1" applyBorder="1" applyAlignment="1">
      <alignment horizontal="left" vertical="top" wrapText="1"/>
    </xf>
    <xf numFmtId="3" fontId="4" fillId="2" borderId="9" xfId="0" applyNumberFormat="1" applyFont="1" applyFill="1" applyBorder="1" applyAlignment="1">
      <alignment horizontal="center" vertical="top"/>
    </xf>
    <xf numFmtId="3" fontId="5" fillId="2" borderId="9" xfId="0" applyNumberFormat="1" applyFont="1" applyFill="1" applyBorder="1" applyAlignment="1">
      <alignment horizontal="center" vertical="top"/>
    </xf>
    <xf numFmtId="3" fontId="5" fillId="2" borderId="11" xfId="0" applyNumberFormat="1" applyFont="1" applyFill="1" applyBorder="1" applyAlignment="1">
      <alignment horizontal="left" vertical="top" wrapText="1"/>
    </xf>
    <xf numFmtId="3" fontId="6" fillId="2" borderId="9" xfId="0" applyNumberFormat="1" applyFont="1" applyFill="1" applyBorder="1" applyAlignment="1">
      <alignment horizontal="right" vertical="top"/>
    </xf>
    <xf numFmtId="3" fontId="6" fillId="2" borderId="9" xfId="0" applyNumberFormat="1" applyFont="1" applyFill="1" applyBorder="1" applyAlignment="1">
      <alignment horizontal="center" vertical="top"/>
    </xf>
    <xf numFmtId="3" fontId="6" fillId="2" borderId="11" xfId="0" applyNumberFormat="1" applyFont="1" applyFill="1" applyBorder="1" applyAlignment="1">
      <alignment horizontal="left" vertical="top" wrapText="1"/>
    </xf>
    <xf numFmtId="14" fontId="5" fillId="3" borderId="7" xfId="0" applyNumberFormat="1" applyFont="1" applyFill="1" applyBorder="1" applyAlignment="1">
      <alignment horizontal="center" vertical="center" wrapText="1"/>
    </xf>
    <xf numFmtId="0" fontId="4" fillId="2" borderId="0" xfId="0" applyFont="1" applyFill="1" applyAlignment="1">
      <alignment horizontal="right" vertical="top"/>
    </xf>
    <xf numFmtId="0" fontId="5" fillId="2" borderId="0" xfId="0" applyFont="1" applyFill="1" applyAlignment="1">
      <alignment horizontal="right" vertical="center" wrapText="1"/>
    </xf>
    <xf numFmtId="0" fontId="20" fillId="0" borderId="0" xfId="1" applyFont="1" applyAlignment="1">
      <alignment horizontal="center" vertical="center"/>
    </xf>
    <xf numFmtId="10" fontId="4" fillId="2" borderId="9" xfId="5" applyNumberFormat="1" applyFont="1" applyFill="1" applyBorder="1" applyAlignment="1" applyProtection="1">
      <alignment horizontal="right" vertical="top"/>
    </xf>
    <xf numFmtId="3" fontId="0" fillId="0" borderId="0" xfId="0" applyNumberFormat="1">
      <alignment vertical="center"/>
    </xf>
    <xf numFmtId="43" fontId="0" fillId="0" borderId="0" xfId="6" applyFont="1" applyAlignment="1">
      <alignment vertical="center"/>
    </xf>
    <xf numFmtId="0" fontId="4" fillId="0" borderId="11" xfId="0" applyFont="1" applyFill="1" applyBorder="1" applyAlignment="1">
      <alignment horizontal="left" vertical="top" wrapText="1"/>
    </xf>
    <xf numFmtId="0" fontId="4" fillId="0" borderId="9" xfId="0" applyFont="1" applyFill="1" applyBorder="1" applyAlignment="1">
      <alignment horizontal="center" vertical="top"/>
    </xf>
    <xf numFmtId="165" fontId="4" fillId="0" borderId="9" xfId="0" applyNumberFormat="1" applyFont="1" applyFill="1" applyBorder="1" applyAlignment="1">
      <alignment horizontal="right" vertical="top"/>
    </xf>
    <xf numFmtId="164" fontId="4" fillId="0" borderId="13" xfId="0" applyNumberFormat="1" applyFont="1" applyFill="1" applyBorder="1" applyAlignment="1">
      <alignment horizontal="right" vertical="top"/>
    </xf>
    <xf numFmtId="0" fontId="0" fillId="0" borderId="0" xfId="0" applyFill="1">
      <alignment vertical="center"/>
    </xf>
    <xf numFmtId="3" fontId="0" fillId="0" borderId="0" xfId="0" applyNumberFormat="1" applyFill="1">
      <alignment vertical="center"/>
    </xf>
    <xf numFmtId="43" fontId="0" fillId="0" borderId="0" xfId="6" applyFont="1" applyFill="1" applyAlignment="1">
      <alignment vertical="center"/>
    </xf>
    <xf numFmtId="0" fontId="6" fillId="0" borderId="11" xfId="0" applyFont="1" applyFill="1" applyBorder="1" applyAlignment="1">
      <alignment horizontal="left" vertical="top" wrapText="1"/>
    </xf>
    <xf numFmtId="0" fontId="6" fillId="0" borderId="9" xfId="0" applyFont="1" applyFill="1" applyBorder="1" applyAlignment="1">
      <alignment horizontal="center" vertical="top"/>
    </xf>
    <xf numFmtId="165" fontId="6" fillId="0" borderId="9" xfId="0" applyNumberFormat="1" applyFont="1" applyFill="1" applyBorder="1" applyAlignment="1">
      <alignment horizontal="right" vertical="top"/>
    </xf>
    <xf numFmtId="164" fontId="6" fillId="0" borderId="13" xfId="0" applyNumberFormat="1" applyFont="1" applyFill="1" applyBorder="1" applyAlignment="1">
      <alignment horizontal="right" vertical="top"/>
    </xf>
    <xf numFmtId="4" fontId="0" fillId="0" borderId="0" xfId="0" applyNumberFormat="1">
      <alignment vertical="center"/>
    </xf>
    <xf numFmtId="10" fontId="0" fillId="0" borderId="0" xfId="0" applyNumberFormat="1">
      <alignment vertical="center"/>
    </xf>
    <xf numFmtId="3" fontId="0" fillId="0" borderId="0" xfId="0" applyNumberFormat="1" applyAlignment="1"/>
    <xf numFmtId="10" fontId="0" fillId="0" borderId="0" xfId="5" applyNumberFormat="1" applyFont="1" applyAlignment="1">
      <alignment vertical="center"/>
    </xf>
    <xf numFmtId="165" fontId="0" fillId="0" borderId="0" xfId="0" applyNumberFormat="1">
      <alignment vertical="center"/>
    </xf>
    <xf numFmtId="171" fontId="0" fillId="0" borderId="0" xfId="6" applyNumberFormat="1" applyFont="1" applyFill="1" applyAlignment="1">
      <alignment vertical="center"/>
    </xf>
    <xf numFmtId="0" fontId="5"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7" fillId="7" borderId="19" xfId="3" applyFont="1" applyFill="1" applyBorder="1" applyAlignment="1">
      <alignment horizontal="center" vertical="center" wrapText="1"/>
    </xf>
    <xf numFmtId="0" fontId="37" fillId="7" borderId="20" xfId="3" applyFont="1" applyFill="1" applyBorder="1" applyAlignment="1">
      <alignment horizontal="center" vertical="center" wrapText="1"/>
    </xf>
    <xf numFmtId="0" fontId="37" fillId="4" borderId="0" xfId="2" applyFont="1" applyFill="1" applyAlignment="1">
      <alignment horizontal="left" vertical="center" wrapText="1"/>
    </xf>
    <xf numFmtId="0" fontId="37" fillId="4" borderId="0" xfId="2" applyFont="1" applyFill="1" applyAlignment="1">
      <alignment horizontal="left" vertical="center"/>
    </xf>
    <xf numFmtId="37" fontId="35" fillId="4" borderId="0" xfId="2" applyNumberFormat="1" applyFont="1" applyFill="1" applyAlignment="1">
      <alignment horizontal="left"/>
    </xf>
    <xf numFmtId="0" fontId="37" fillId="7" borderId="18"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5" fillId="4" borderId="0" xfId="2" applyFont="1" applyFill="1" applyAlignment="1">
      <alignment horizontal="left" vertical="top" wrapText="1"/>
    </xf>
    <xf numFmtId="0" fontId="35" fillId="4" borderId="0" xfId="2" applyFont="1" applyFill="1" applyAlignment="1">
      <alignment horizontal="left" vertical="center" wrapText="1"/>
    </xf>
    <xf numFmtId="0" fontId="29" fillId="0" borderId="0" xfId="2" applyFont="1" applyAlignment="1">
      <alignment horizontal="right" vertical="center" wrapText="1"/>
    </xf>
    <xf numFmtId="0" fontId="31" fillId="4" borderId="0" xfId="2" applyFont="1" applyFill="1" applyAlignment="1">
      <alignment horizontal="right" vertical="center" wrapText="1"/>
    </xf>
    <xf numFmtId="0" fontId="32" fillId="0" borderId="0" xfId="2" applyFont="1" applyAlignment="1">
      <alignment horizontal="center" vertical="center" wrapText="1"/>
    </xf>
    <xf numFmtId="0" fontId="33" fillId="0" borderId="0" xfId="2" applyFont="1" applyAlignment="1">
      <alignment horizontal="center" vertical="center" wrapText="1"/>
    </xf>
    <xf numFmtId="0" fontId="34" fillId="4" borderId="0" xfId="2" applyFont="1" applyFill="1" applyAlignment="1">
      <alignment horizontal="center" vertical="center" wrapText="1"/>
    </xf>
    <xf numFmtId="0" fontId="34" fillId="4" borderId="0" xfId="2" applyFont="1" applyFill="1" applyAlignment="1">
      <alignment horizontal="center" vertical="center"/>
    </xf>
    <xf numFmtId="0" fontId="37" fillId="4" borderId="0" xfId="2" applyFont="1" applyFill="1" applyAlignment="1">
      <alignment horizontal="left" wrapText="1"/>
    </xf>
    <xf numFmtId="0" fontId="35" fillId="0" borderId="0" xfId="1" applyFont="1" applyAlignment="1">
      <alignment horizontal="left" vertical="center" wrapText="1" readingOrder="1"/>
    </xf>
    <xf numFmtId="0" fontId="15" fillId="0" borderId="0" xfId="1" applyFont="1" applyAlignment="1">
      <alignment horizontal="center" vertical="center" wrapText="1"/>
    </xf>
    <xf numFmtId="0" fontId="17" fillId="0" borderId="0" xfId="1" applyFont="1" applyAlignment="1">
      <alignment horizontal="center" vertical="center" wrapText="1"/>
    </xf>
    <xf numFmtId="0" fontId="17" fillId="0" borderId="0" xfId="1" applyFont="1" applyAlignment="1">
      <alignment horizontal="center" vertical="center"/>
    </xf>
    <xf numFmtId="0" fontId="17" fillId="0" borderId="0" xfId="1" applyFont="1" applyAlignment="1">
      <alignment horizontal="right" vertical="center" wrapText="1"/>
    </xf>
    <xf numFmtId="0" fontId="17" fillId="5" borderId="17" xfId="1" applyFont="1" applyFill="1" applyBorder="1" applyAlignment="1">
      <alignment horizontal="center" vertical="center" wrapText="1"/>
    </xf>
    <xf numFmtId="0" fontId="22" fillId="5" borderId="17" xfId="1" applyFont="1" applyFill="1" applyBorder="1" applyAlignment="1">
      <alignment horizontal="center" vertical="center" wrapText="1"/>
    </xf>
    <xf numFmtId="0" fontId="20" fillId="0" borderId="0" xfId="1" applyFont="1" applyAlignment="1">
      <alignment horizontal="center" vertical="center"/>
    </xf>
    <xf numFmtId="0" fontId="17" fillId="2" borderId="0" xfId="1" applyFont="1" applyFill="1" applyAlignment="1">
      <alignment horizontal="center" vertical="top"/>
    </xf>
    <xf numFmtId="0" fontId="19" fillId="4" borderId="0" xfId="2" applyFont="1" applyFill="1" applyAlignment="1">
      <alignment horizontal="left" vertical="center" wrapText="1"/>
    </xf>
    <xf numFmtId="0" fontId="19" fillId="4" borderId="0" xfId="2" applyFont="1" applyFill="1" applyAlignment="1">
      <alignment horizontal="left" vertical="center"/>
    </xf>
    <xf numFmtId="0" fontId="20" fillId="4" borderId="0" xfId="2" applyFont="1" applyFill="1" applyAlignment="1">
      <alignment horizontal="left" vertical="center" wrapText="1"/>
    </xf>
    <xf numFmtId="0" fontId="19" fillId="4" borderId="0" xfId="2" applyFont="1" applyFill="1" applyAlignment="1">
      <alignment horizontal="left" vertical="top" wrapText="1"/>
    </xf>
    <xf numFmtId="0" fontId="20" fillId="4" borderId="0" xfId="2" applyFont="1" applyFill="1" applyAlignment="1">
      <alignment horizontal="left" vertical="top" wrapText="1"/>
    </xf>
    <xf numFmtId="171" fontId="0" fillId="0" borderId="0" xfId="6" applyNumberFormat="1" applyFont="1" applyAlignment="1">
      <alignment vertical="center"/>
    </xf>
    <xf numFmtId="165" fontId="6" fillId="0" borderId="9" xfId="0" applyNumberFormat="1" applyFont="1" applyFill="1" applyBorder="1" applyAlignment="1">
      <alignment horizontal="center" vertical="top"/>
    </xf>
    <xf numFmtId="165" fontId="6" fillId="0" borderId="13" xfId="0" applyNumberFormat="1" applyFont="1" applyFill="1" applyBorder="1" applyAlignment="1">
      <alignment horizontal="right" vertical="top"/>
    </xf>
    <xf numFmtId="3" fontId="6" fillId="0" borderId="9" xfId="0" applyNumberFormat="1" applyFont="1" applyFill="1" applyBorder="1" applyAlignment="1">
      <alignment horizontal="right" vertical="top"/>
    </xf>
    <xf numFmtId="171" fontId="6" fillId="0" borderId="13" xfId="0" applyNumberFormat="1" applyFont="1" applyFill="1" applyBorder="1" applyAlignment="1">
      <alignment horizontal="right" vertical="top"/>
    </xf>
    <xf numFmtId="171" fontId="6" fillId="0" borderId="9" xfId="0" applyNumberFormat="1" applyFont="1" applyFill="1" applyBorder="1" applyAlignment="1">
      <alignment horizontal="right" vertical="top"/>
    </xf>
    <xf numFmtId="10" fontId="4" fillId="0" borderId="9" xfId="0" applyNumberFormat="1" applyFont="1" applyFill="1" applyBorder="1" applyAlignment="1">
      <alignment horizontal="right" vertical="top"/>
    </xf>
    <xf numFmtId="3" fontId="5" fillId="0" borderId="9" xfId="0" applyNumberFormat="1" applyFont="1" applyFill="1" applyBorder="1" applyAlignment="1">
      <alignment horizontal="right" vertical="top"/>
    </xf>
    <xf numFmtId="3" fontId="4" fillId="0" borderId="9" xfId="0" applyNumberFormat="1" applyFont="1" applyFill="1" applyBorder="1" applyAlignment="1">
      <alignment horizontal="right" vertical="top"/>
    </xf>
    <xf numFmtId="4" fontId="4" fillId="0" borderId="9" xfId="0" applyNumberFormat="1" applyFont="1" applyFill="1" applyBorder="1" applyAlignment="1">
      <alignment horizontal="right" vertical="top"/>
    </xf>
    <xf numFmtId="166" fontId="4" fillId="0" borderId="9" xfId="0" applyNumberFormat="1" applyFont="1" applyFill="1" applyBorder="1" applyAlignment="1">
      <alignment horizontal="right" vertical="top"/>
    </xf>
    <xf numFmtId="4" fontId="4" fillId="0" borderId="10" xfId="0" applyNumberFormat="1" applyFont="1" applyFill="1" applyBorder="1" applyAlignment="1">
      <alignment horizontal="right" vertical="top"/>
    </xf>
  </cellXfs>
  <cellStyles count="7">
    <cellStyle name="Comma" xfId="6" builtinId="3"/>
    <cellStyle name="Comma 4" xfId="4"/>
    <cellStyle name="Normal" xfId="0" builtinId="0"/>
    <cellStyle name="Normal 3 2 2 2 2" xfId="3"/>
    <cellStyle name="Normal 3 3" xfId="1"/>
    <cellStyle name="Normal 4" xfId="2"/>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409575</xdr:colOff>
      <xdr:row>0</xdr:row>
      <xdr:rowOff>9525</xdr:rowOff>
    </xdr:from>
    <xdr:ext cx="5067300" cy="590550"/>
    <xdr:sp macro="" textlink="" fLocksText="0">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019175"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oneCellAnchor>
  <xdr:oneCellAnchor>
    <xdr:from>
      <xdr:col>0</xdr:col>
      <xdr:colOff>9525</xdr:colOff>
      <xdr:row>1</xdr:row>
      <xdr:rowOff>9525</xdr:rowOff>
    </xdr:from>
    <xdr:ext cx="7648575" cy="419100"/>
    <xdr:sp macro="" textlink="" fLocksText="0">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525" y="20002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9525</xdr:colOff>
      <xdr:row>2</xdr:row>
      <xdr:rowOff>9525</xdr:rowOff>
    </xdr:from>
    <xdr:ext cx="7648575" cy="342900"/>
    <xdr:sp macro="" textlink="" fLocksText="0">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9525" y="39052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oneCellAnchor>
  <xdr:oneCellAnchor>
    <xdr:from>
      <xdr:col>0</xdr:col>
      <xdr:colOff>9525</xdr:colOff>
      <xdr:row>3</xdr:row>
      <xdr:rowOff>9525</xdr:rowOff>
    </xdr:from>
    <xdr:ext cx="7648575" cy="161925"/>
    <xdr:sp macro="" textlink="" fLocksText="0">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9525" y="58102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02 năm 2023 / Feb 2023</a:t>
          </a:r>
        </a:p>
      </xdr:txBody>
    </xdr:sp>
    <xdr:clientData/>
  </xdr:oneCellAnchor>
  <xdr:oneCellAnchor>
    <xdr:from>
      <xdr:col>0</xdr:col>
      <xdr:colOff>9525</xdr:colOff>
      <xdr:row>5</xdr:row>
      <xdr:rowOff>9525</xdr:rowOff>
    </xdr:from>
    <xdr:ext cx="2581275" cy="200025"/>
    <xdr:sp macro="" textlink="" fLocksText="0">
      <xdr:nvSpPr>
        <xdr:cNvPr id="7" name="Text Box 6">
          <a:extLst>
            <a:ext uri="{FF2B5EF4-FFF2-40B4-BE49-F238E27FC236}">
              <a16:creationId xmlns:a16="http://schemas.microsoft.com/office/drawing/2014/main" id="{00000000-0008-0000-0000-000007000000}"/>
            </a:ext>
          </a:extLst>
        </xdr:cNvPr>
        <xdr:cNvSpPr txBox="1">
          <a:spLocks noChangeArrowheads="1"/>
        </xdr:cNvSpPr>
      </xdr:nvSpPr>
      <xdr:spPr bwMode="auto">
        <a:xfrm>
          <a:off x="9525" y="9620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1</xdr:col>
      <xdr:colOff>409575</xdr:colOff>
      <xdr:row>5</xdr:row>
      <xdr:rowOff>9525</xdr:rowOff>
    </xdr:from>
    <xdr:ext cx="5067300" cy="200025"/>
    <xdr:sp macro="" textlink="" fLocksText="0">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1019175" y="962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2581275" cy="200025"/>
    <xdr:sp macro="" textlink="" fLocksText="0">
      <xdr:nvSpPr>
        <xdr:cNvPr id="9" name="Text Box 8">
          <a:extLst>
            <a:ext uri="{FF2B5EF4-FFF2-40B4-BE49-F238E27FC236}">
              <a16:creationId xmlns:a16="http://schemas.microsoft.com/office/drawing/2014/main" id="{00000000-0008-0000-0000-000009000000}"/>
            </a:ext>
          </a:extLst>
        </xdr:cNvPr>
        <xdr:cNvSpPr txBox="1">
          <a:spLocks noChangeArrowheads="1"/>
        </xdr:cNvSpPr>
      </xdr:nvSpPr>
      <xdr:spPr bwMode="auto">
        <a:xfrm>
          <a:off x="9525" y="11525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1</xdr:col>
      <xdr:colOff>409575</xdr:colOff>
      <xdr:row>6</xdr:row>
      <xdr:rowOff>9525</xdr:rowOff>
    </xdr:from>
    <xdr:ext cx="5067300" cy="200025"/>
    <xdr:sp macro="" textlink="" fLocksText="0">
      <xdr:nvSpPr>
        <xdr:cNvPr id="10" name="Text Box 9">
          <a:extLst>
            <a:ext uri="{FF2B5EF4-FFF2-40B4-BE49-F238E27FC236}">
              <a16:creationId xmlns:a16="http://schemas.microsoft.com/office/drawing/2014/main" id="{00000000-0008-0000-0000-00000A000000}"/>
            </a:ext>
          </a:extLst>
        </xdr:cNvPr>
        <xdr:cNvSpPr txBox="1">
          <a:spLocks noChangeArrowheads="1"/>
        </xdr:cNvSpPr>
      </xdr:nvSpPr>
      <xdr:spPr bwMode="auto">
        <a:xfrm>
          <a:off x="1019175" y="11525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2581275" cy="200025"/>
    <xdr:sp macro="" textlink="" fLocksText="0">
      <xdr:nvSpPr>
        <xdr:cNvPr id="11" name="Text Box 10">
          <a:extLst>
            <a:ext uri="{FF2B5EF4-FFF2-40B4-BE49-F238E27FC236}">
              <a16:creationId xmlns:a16="http://schemas.microsoft.com/office/drawing/2014/main" id="{00000000-0008-0000-0000-00000B000000}"/>
            </a:ext>
          </a:extLst>
        </xdr:cNvPr>
        <xdr:cNvSpPr txBox="1">
          <a:spLocks noChangeArrowheads="1"/>
        </xdr:cNvSpPr>
      </xdr:nvSpPr>
      <xdr:spPr bwMode="auto">
        <a:xfrm>
          <a:off x="9525" y="13430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1</xdr:col>
      <xdr:colOff>409575</xdr:colOff>
      <xdr:row>7</xdr:row>
      <xdr:rowOff>9525</xdr:rowOff>
    </xdr:from>
    <xdr:ext cx="5067300" cy="200025"/>
    <xdr:sp macro="" textlink="" fLocksText="0">
      <xdr:nvSpPr>
        <xdr:cNvPr id="12" name="Text Box 11">
          <a:extLst>
            <a:ext uri="{FF2B5EF4-FFF2-40B4-BE49-F238E27FC236}">
              <a16:creationId xmlns:a16="http://schemas.microsoft.com/office/drawing/2014/main" id="{00000000-0008-0000-0000-00000C000000}"/>
            </a:ext>
          </a:extLst>
        </xdr:cNvPr>
        <xdr:cNvSpPr txBox="1">
          <a:spLocks noChangeArrowheads="1"/>
        </xdr:cNvSpPr>
      </xdr:nvSpPr>
      <xdr:spPr bwMode="auto">
        <a:xfrm>
          <a:off x="1019175" y="1343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2581275" cy="200025"/>
    <xdr:sp macro="" textlink="" fLocksText="0">
      <xdr:nvSpPr>
        <xdr:cNvPr id="13" name="Text Box 12">
          <a:extLst>
            <a:ext uri="{FF2B5EF4-FFF2-40B4-BE49-F238E27FC236}">
              <a16:creationId xmlns:a16="http://schemas.microsoft.com/office/drawing/2014/main" id="{00000000-0008-0000-0000-00000D000000}"/>
            </a:ext>
          </a:extLst>
        </xdr:cNvPr>
        <xdr:cNvSpPr txBox="1">
          <a:spLocks noChangeArrowheads="1"/>
        </xdr:cNvSpPr>
      </xdr:nvSpPr>
      <xdr:spPr bwMode="auto">
        <a:xfrm>
          <a:off x="9525" y="15335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1</xdr:col>
      <xdr:colOff>409575</xdr:colOff>
      <xdr:row>8</xdr:row>
      <xdr:rowOff>9525</xdr:rowOff>
    </xdr:from>
    <xdr:ext cx="5067300" cy="200025"/>
    <xdr:sp macro="" textlink="" fLocksText="0">
      <xdr:nvSpPr>
        <xdr:cNvPr id="14" name="Text Box 13">
          <a:extLst>
            <a:ext uri="{FF2B5EF4-FFF2-40B4-BE49-F238E27FC236}">
              <a16:creationId xmlns:a16="http://schemas.microsoft.com/office/drawing/2014/main" id="{00000000-0008-0000-0000-00000E000000}"/>
            </a:ext>
          </a:extLst>
        </xdr:cNvPr>
        <xdr:cNvSpPr txBox="1">
          <a:spLocks noChangeArrowheads="1"/>
        </xdr:cNvSpPr>
      </xdr:nvSpPr>
      <xdr:spPr bwMode="auto">
        <a:xfrm>
          <a:off x="1019175" y="15335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2581275" cy="200025"/>
    <xdr:sp macro="" textlink="" fLocksText="0">
      <xdr:nvSpPr>
        <xdr:cNvPr id="15" name="Text Box 14">
          <a:extLst>
            <a:ext uri="{FF2B5EF4-FFF2-40B4-BE49-F238E27FC236}">
              <a16:creationId xmlns:a16="http://schemas.microsoft.com/office/drawing/2014/main" id="{00000000-0008-0000-0000-00000F000000}"/>
            </a:ext>
          </a:extLst>
        </xdr:cNvPr>
        <xdr:cNvSpPr txBox="1">
          <a:spLocks noChangeArrowheads="1"/>
        </xdr:cNvSpPr>
      </xdr:nvSpPr>
      <xdr:spPr bwMode="auto">
        <a:xfrm>
          <a:off x="9525" y="17240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1</xdr:col>
      <xdr:colOff>409575</xdr:colOff>
      <xdr:row>9</xdr:row>
      <xdr:rowOff>9525</xdr:rowOff>
    </xdr:from>
    <xdr:ext cx="5067300" cy="200025"/>
    <xdr:sp macro="" textlink="" fLocksText="0">
      <xdr:nvSpPr>
        <xdr:cNvPr id="16" name="Text Box 15">
          <a:extLst>
            <a:ext uri="{FF2B5EF4-FFF2-40B4-BE49-F238E27FC236}">
              <a16:creationId xmlns:a16="http://schemas.microsoft.com/office/drawing/2014/main" id="{00000000-0008-0000-0000-000010000000}"/>
            </a:ext>
          </a:extLst>
        </xdr:cNvPr>
        <xdr:cNvSpPr txBox="1">
          <a:spLocks noChangeArrowheads="1"/>
        </xdr:cNvSpPr>
      </xdr:nvSpPr>
      <xdr:spPr bwMode="auto">
        <a:xfrm>
          <a:off x="1019175" y="1724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2581275" cy="200025"/>
    <xdr:sp macro="" textlink="" fLocksText="0">
      <xdr:nvSpPr>
        <xdr:cNvPr id="17" name="Text Box 16">
          <a:extLst>
            <a:ext uri="{FF2B5EF4-FFF2-40B4-BE49-F238E27FC236}">
              <a16:creationId xmlns:a16="http://schemas.microsoft.com/office/drawing/2014/main" id="{00000000-0008-0000-0000-000011000000}"/>
            </a:ext>
          </a:extLst>
        </xdr:cNvPr>
        <xdr:cNvSpPr txBox="1">
          <a:spLocks noChangeArrowheads="1"/>
        </xdr:cNvSpPr>
      </xdr:nvSpPr>
      <xdr:spPr bwMode="auto">
        <a:xfrm>
          <a:off x="9525" y="19145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1</xdr:col>
      <xdr:colOff>409575</xdr:colOff>
      <xdr:row>10</xdr:row>
      <xdr:rowOff>9525</xdr:rowOff>
    </xdr:from>
    <xdr:ext cx="5067300" cy="200025"/>
    <xdr:sp macro="" textlink="" fLocksText="0">
      <xdr:nvSpPr>
        <xdr:cNvPr id="18" name="Text Box 17">
          <a:extLst>
            <a:ext uri="{FF2B5EF4-FFF2-40B4-BE49-F238E27FC236}">
              <a16:creationId xmlns:a16="http://schemas.microsoft.com/office/drawing/2014/main" id="{00000000-0008-0000-0000-000012000000}"/>
            </a:ext>
          </a:extLst>
        </xdr:cNvPr>
        <xdr:cNvSpPr txBox="1">
          <a:spLocks noChangeArrowheads="1"/>
        </xdr:cNvSpPr>
      </xdr:nvSpPr>
      <xdr:spPr bwMode="auto">
        <a:xfrm>
          <a:off x="1019175" y="19145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2581275" cy="200025"/>
    <xdr:sp macro="" textlink="" fLocksText="0">
      <xdr:nvSpPr>
        <xdr:cNvPr id="19" name="Text Box 18">
          <a:extLst>
            <a:ext uri="{FF2B5EF4-FFF2-40B4-BE49-F238E27FC236}">
              <a16:creationId xmlns:a16="http://schemas.microsoft.com/office/drawing/2014/main" id="{00000000-0008-0000-0000-000013000000}"/>
            </a:ext>
          </a:extLst>
        </xdr:cNvPr>
        <xdr:cNvSpPr txBox="1">
          <a:spLocks noChangeArrowheads="1"/>
        </xdr:cNvSpPr>
      </xdr:nvSpPr>
      <xdr:spPr bwMode="auto">
        <a:xfrm>
          <a:off x="9525" y="21050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1</xdr:col>
      <xdr:colOff>409575</xdr:colOff>
      <xdr:row>11</xdr:row>
      <xdr:rowOff>9525</xdr:rowOff>
    </xdr:from>
    <xdr:ext cx="5067300" cy="200025"/>
    <xdr:sp macro="" textlink="" fLocksText="0">
      <xdr:nvSpPr>
        <xdr:cNvPr id="20" name="Text Box 19">
          <a:extLst>
            <a:ext uri="{FF2B5EF4-FFF2-40B4-BE49-F238E27FC236}">
              <a16:creationId xmlns:a16="http://schemas.microsoft.com/office/drawing/2014/main" id="{00000000-0008-0000-0000-000014000000}"/>
            </a:ext>
          </a:extLst>
        </xdr:cNvPr>
        <xdr:cNvSpPr txBox="1">
          <a:spLocks noChangeArrowheads="1"/>
        </xdr:cNvSpPr>
      </xdr:nvSpPr>
      <xdr:spPr bwMode="auto">
        <a:xfrm>
          <a:off x="1019175" y="2105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02/03/2023</a:t>
          </a:r>
        </a:p>
      </xdr:txBody>
    </xdr:sp>
    <xdr:clientData/>
  </xdr:oneCellAnchor>
  <xdr:oneCellAnchor>
    <xdr:from>
      <xdr:col>0</xdr:col>
      <xdr:colOff>9525</xdr:colOff>
      <xdr:row>12</xdr:row>
      <xdr:rowOff>9525</xdr:rowOff>
    </xdr:from>
    <xdr:ext cx="2581275" cy="200025"/>
    <xdr:sp macro="" textlink="" fLocksText="0">
      <xdr:nvSpPr>
        <xdr:cNvPr id="21" name="Text Box 20">
          <a:extLst>
            <a:ext uri="{FF2B5EF4-FFF2-40B4-BE49-F238E27FC236}">
              <a16:creationId xmlns:a16="http://schemas.microsoft.com/office/drawing/2014/main" id="{00000000-0008-0000-0000-000015000000}"/>
            </a:ext>
          </a:extLst>
        </xdr:cNvPr>
        <xdr:cNvSpPr txBox="1">
          <a:spLocks noChangeArrowheads="1"/>
        </xdr:cNvSpPr>
      </xdr:nvSpPr>
      <xdr:spPr bwMode="auto">
        <a:xfrm>
          <a:off x="9525" y="22955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1</xdr:col>
      <xdr:colOff>409575</xdr:colOff>
      <xdr:row>12</xdr:row>
      <xdr:rowOff>9525</xdr:rowOff>
    </xdr:from>
    <xdr:ext cx="5067300" cy="200025"/>
    <xdr:sp macro="" textlink="" fLocksText="0">
      <xdr:nvSpPr>
        <xdr:cNvPr id="22" name="Text Box 21">
          <a:extLst>
            <a:ext uri="{FF2B5EF4-FFF2-40B4-BE49-F238E27FC236}">
              <a16:creationId xmlns:a16="http://schemas.microsoft.com/office/drawing/2014/main" id="{00000000-0008-0000-0000-000016000000}"/>
            </a:ext>
          </a:extLst>
        </xdr:cNvPr>
        <xdr:cNvSpPr txBox="1">
          <a:spLocks noChangeArrowheads="1"/>
        </xdr:cNvSpPr>
      </xdr:nvSpPr>
      <xdr:spPr bwMode="auto">
        <a:xfrm>
          <a:off x="1019175" y="22955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02 Mar 2023</a:t>
          </a:r>
        </a:p>
      </xdr:txBody>
    </xdr:sp>
    <xdr:clientData/>
  </xdr:oneCellAnchor>
  <xdr:oneCellAnchor>
    <xdr:from>
      <xdr:col>0</xdr:col>
      <xdr:colOff>9525</xdr:colOff>
      <xdr:row>77</xdr:row>
      <xdr:rowOff>9525</xdr:rowOff>
    </xdr:from>
    <xdr:ext cx="7648575" cy="333375"/>
    <xdr:sp macro="" textlink="" fLocksText="0">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9525" y="14678025"/>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Quỹ bắt đầu giao dịch chính thức từ ngày 22/09/2022 nên không có số liệu kỳ trước.</a:t>
          </a:r>
        </a:p>
        <a:p>
          <a:pPr algn="l" rtl="0">
            <a:defRPr sz="1000"/>
          </a:pPr>
          <a:r>
            <a:rPr lang="en-US" sz="975" b="0" i="0" u="none" strike="noStrike" baseline="0">
              <a:solidFill>
                <a:srgbClr val="000000"/>
              </a:solidFill>
              <a:latin typeface="Times New Roman"/>
              <a:cs typeface="Times New Roman"/>
            </a:rPr>
            <a:t>Fund's first trading date is 22 Sep 2022, so data for last period is left blank.</a:t>
          </a:r>
        </a:p>
      </xdr:txBody>
    </xdr:sp>
    <xdr:clientData/>
  </xdr:oneCellAnchor>
  <xdr:oneCellAnchor>
    <xdr:from>
      <xdr:col>0</xdr:col>
      <xdr:colOff>9525</xdr:colOff>
      <xdr:row>79</xdr:row>
      <xdr:rowOff>9525</xdr:rowOff>
    </xdr:from>
    <xdr:ext cx="1866900" cy="190500"/>
    <xdr:sp macro="" textlink="" fLocksText="0">
      <xdr:nvSpPr>
        <xdr:cNvPr id="24" name="Text Box 23">
          <a:extLst>
            <a:ext uri="{FF2B5EF4-FFF2-40B4-BE49-F238E27FC236}">
              <a16:creationId xmlns:a16="http://schemas.microsoft.com/office/drawing/2014/main" id="{00000000-0008-0000-0000-000018000000}"/>
            </a:ext>
          </a:extLst>
        </xdr:cNvPr>
        <xdr:cNvSpPr txBox="1">
          <a:spLocks noChangeArrowheads="1"/>
        </xdr:cNvSpPr>
      </xdr:nvSpPr>
      <xdr:spPr bwMode="auto">
        <a:xfrm>
          <a:off x="9525" y="150590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1876425</xdr:colOff>
      <xdr:row>79</xdr:row>
      <xdr:rowOff>9525</xdr:rowOff>
    </xdr:from>
    <xdr:ext cx="3048000" cy="190500"/>
    <xdr:sp macro="" textlink="" fLocksText="0">
      <xdr:nvSpPr>
        <xdr:cNvPr id="25" name="Text Box 24">
          <a:extLst>
            <a:ext uri="{FF2B5EF4-FFF2-40B4-BE49-F238E27FC236}">
              <a16:creationId xmlns:a16="http://schemas.microsoft.com/office/drawing/2014/main" id="{00000000-0008-0000-0000-000019000000}"/>
            </a:ext>
          </a:extLst>
        </xdr:cNvPr>
        <xdr:cNvSpPr txBox="1">
          <a:spLocks noChangeArrowheads="1"/>
        </xdr:cNvSpPr>
      </xdr:nvSpPr>
      <xdr:spPr bwMode="auto">
        <a:xfrm>
          <a:off x="609600" y="150590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4</xdr:col>
      <xdr:colOff>590550</xdr:colOff>
      <xdr:row>79</xdr:row>
      <xdr:rowOff>9525</xdr:rowOff>
    </xdr:from>
    <xdr:ext cx="2733675" cy="190500"/>
    <xdr:sp macro="" textlink="" fLocksText="0">
      <xdr:nvSpPr>
        <xdr:cNvPr id="26" name="Text Box 25">
          <a:extLst>
            <a:ext uri="{FF2B5EF4-FFF2-40B4-BE49-F238E27FC236}">
              <a16:creationId xmlns:a16="http://schemas.microsoft.com/office/drawing/2014/main" id="{00000000-0008-0000-0000-00001A000000}"/>
            </a:ext>
          </a:extLst>
        </xdr:cNvPr>
        <xdr:cNvSpPr txBox="1">
          <a:spLocks noChangeArrowheads="1"/>
        </xdr:cNvSpPr>
      </xdr:nvSpPr>
      <xdr:spPr bwMode="auto">
        <a:xfrm>
          <a:off x="3028950" y="150590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80</xdr:row>
      <xdr:rowOff>9525</xdr:rowOff>
    </xdr:from>
    <xdr:ext cx="1866900" cy="190500"/>
    <xdr:sp macro="" textlink="" fLocksText="0">
      <xdr:nvSpPr>
        <xdr:cNvPr id="27" name="Text Box 26">
          <a:extLst>
            <a:ext uri="{FF2B5EF4-FFF2-40B4-BE49-F238E27FC236}">
              <a16:creationId xmlns:a16="http://schemas.microsoft.com/office/drawing/2014/main" id="{00000000-0008-0000-0000-00001B000000}"/>
            </a:ext>
          </a:extLst>
        </xdr:cNvPr>
        <xdr:cNvSpPr txBox="1">
          <a:spLocks noChangeArrowheads="1"/>
        </xdr:cNvSpPr>
      </xdr:nvSpPr>
      <xdr:spPr bwMode="auto">
        <a:xfrm>
          <a:off x="9525" y="152495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1876425</xdr:colOff>
      <xdr:row>80</xdr:row>
      <xdr:rowOff>9525</xdr:rowOff>
    </xdr:from>
    <xdr:ext cx="3048000" cy="190500"/>
    <xdr:sp macro="" textlink="" fLocksText="0">
      <xdr:nvSpPr>
        <xdr:cNvPr id="28" name="Text Box 27">
          <a:extLst>
            <a:ext uri="{FF2B5EF4-FFF2-40B4-BE49-F238E27FC236}">
              <a16:creationId xmlns:a16="http://schemas.microsoft.com/office/drawing/2014/main" id="{00000000-0008-0000-0000-00001C000000}"/>
            </a:ext>
          </a:extLst>
        </xdr:cNvPr>
        <xdr:cNvSpPr txBox="1">
          <a:spLocks noChangeArrowheads="1"/>
        </xdr:cNvSpPr>
      </xdr:nvSpPr>
      <xdr:spPr bwMode="auto">
        <a:xfrm>
          <a:off x="609600" y="152495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4</xdr:col>
      <xdr:colOff>590550</xdr:colOff>
      <xdr:row>80</xdr:row>
      <xdr:rowOff>9525</xdr:rowOff>
    </xdr:from>
    <xdr:ext cx="2733675" cy="190500"/>
    <xdr:sp macro="" textlink="" fLocksText="0">
      <xdr:nvSpPr>
        <xdr:cNvPr id="29" name="Text Box 28">
          <a:extLst>
            <a:ext uri="{FF2B5EF4-FFF2-40B4-BE49-F238E27FC236}">
              <a16:creationId xmlns:a16="http://schemas.microsoft.com/office/drawing/2014/main" id="{00000000-0008-0000-0000-00001D000000}"/>
            </a:ext>
          </a:extLst>
        </xdr:cNvPr>
        <xdr:cNvSpPr txBox="1">
          <a:spLocks noChangeArrowheads="1"/>
        </xdr:cNvSpPr>
      </xdr:nvSpPr>
      <xdr:spPr bwMode="auto">
        <a:xfrm>
          <a:off x="3028950" y="152495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3333750" cy="714375"/>
    <xdr:sp macro="" textlink="" fLocksText="0">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619125" y="9525"/>
          <a:ext cx="33337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B02g - QM. Báo cáo tình hình tài chính</a:t>
          </a:r>
        </a:p>
        <a:p>
          <a:pPr algn="r" rtl="0">
            <a:defRPr sz="1000"/>
          </a:pPr>
          <a:r>
            <a:rPr lang="en-US" sz="975" b="1" i="0" u="none" strike="noStrike" baseline="0">
              <a:solidFill>
                <a:srgbClr val="000000"/>
              </a:solidFill>
              <a:latin typeface="Times New Roman"/>
              <a:cs typeface="Times New Roman"/>
            </a:rPr>
            <a:t>Template B02 - ETF. Statement of Financial Position</a:t>
          </a:r>
        </a:p>
      </xdr:txBody>
    </xdr:sp>
    <xdr:clientData/>
  </xdr:oneCellAnchor>
  <xdr:oneCellAnchor>
    <xdr:from>
      <xdr:col>0</xdr:col>
      <xdr:colOff>9525</xdr:colOff>
      <xdr:row>1</xdr:row>
      <xdr:rowOff>9525</xdr:rowOff>
    </xdr:from>
    <xdr:ext cx="6572250" cy="333375"/>
    <xdr:sp macro="" textlink="" fLocksText="0">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9525" y="2000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9525</xdr:colOff>
      <xdr:row>3</xdr:row>
      <xdr:rowOff>9525</xdr:rowOff>
    </xdr:from>
    <xdr:ext cx="6572250" cy="466725"/>
    <xdr:sp macro="" textlink="" fLocksText="0">
      <xdr:nvSpPr>
        <xdr:cNvPr id="5" name="Text Box 4">
          <a:extLst>
            <a:ext uri="{FF2B5EF4-FFF2-40B4-BE49-F238E27FC236}">
              <a16:creationId xmlns:a16="http://schemas.microsoft.com/office/drawing/2014/main" id="{00000000-0008-0000-0100-000005000000}"/>
            </a:ext>
          </a:extLst>
        </xdr:cNvPr>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TÌNH HÌNH TÀI CHÍNH</a:t>
          </a:r>
        </a:p>
        <a:p>
          <a:pPr algn="ctr" rtl="0">
            <a:defRPr sz="1000"/>
          </a:pPr>
          <a:r>
            <a:rPr lang="en-US" sz="115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572250" cy="238125"/>
    <xdr:sp macro="" textlink="" fLocksText="0">
      <xdr:nvSpPr>
        <xdr:cNvPr id="6" name="Text Box 5">
          <a:extLst>
            <a:ext uri="{FF2B5EF4-FFF2-40B4-BE49-F238E27FC236}">
              <a16:creationId xmlns:a16="http://schemas.microsoft.com/office/drawing/2014/main" id="{00000000-0008-0000-0100-000006000000}"/>
            </a:ext>
          </a:extLst>
        </xdr:cNvPr>
        <xdr:cNvSpPr txBox="1">
          <a:spLocks noChangeArrowheads="1"/>
        </xdr:cNvSpPr>
      </xdr:nvSpPr>
      <xdr:spPr bwMode="auto">
        <a:xfrm>
          <a:off x="9525" y="771525"/>
          <a:ext cx="6572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28 tháng 02 năm 2023 / As at 28 Feb 2023</a:t>
          </a:r>
        </a:p>
      </xdr:txBody>
    </xdr:sp>
    <xdr:clientData/>
  </xdr:oneCellAnchor>
  <xdr:oneCellAnchor>
    <xdr:from>
      <xdr:col>0</xdr:col>
      <xdr:colOff>9525</xdr:colOff>
      <xdr:row>5</xdr:row>
      <xdr:rowOff>9525</xdr:rowOff>
    </xdr:from>
    <xdr:ext cx="1714500" cy="200025"/>
    <xdr:sp macro="" textlink="" fLocksText="0">
      <xdr:nvSpPr>
        <xdr:cNvPr id="7" name="Text Box 6">
          <a:extLst>
            <a:ext uri="{FF2B5EF4-FFF2-40B4-BE49-F238E27FC236}">
              <a16:creationId xmlns:a16="http://schemas.microsoft.com/office/drawing/2014/main" id="{00000000-0008-0000-0100-000007000000}"/>
            </a:ext>
          </a:extLst>
        </xdr:cNvPr>
        <xdr:cNvSpPr txBox="1">
          <a:spLocks noChangeArrowheads="1"/>
        </xdr:cNvSpPr>
      </xdr:nvSpPr>
      <xdr:spPr bwMode="auto">
        <a:xfrm>
          <a:off x="9525" y="9620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1724025</xdr:colOff>
      <xdr:row>5</xdr:row>
      <xdr:rowOff>9525</xdr:rowOff>
    </xdr:from>
    <xdr:ext cx="4857750" cy="200025"/>
    <xdr:sp macro="" textlink="" fLocksText="0">
      <xdr:nvSpPr>
        <xdr:cNvPr id="8" name="Text Box 7">
          <a:extLst>
            <a:ext uri="{FF2B5EF4-FFF2-40B4-BE49-F238E27FC236}">
              <a16:creationId xmlns:a16="http://schemas.microsoft.com/office/drawing/2014/main" id="{00000000-0008-0000-0100-000008000000}"/>
            </a:ext>
          </a:extLst>
        </xdr:cNvPr>
        <xdr:cNvSpPr txBox="1">
          <a:spLocks noChangeArrowheads="1"/>
        </xdr:cNvSpPr>
      </xdr:nvSpPr>
      <xdr:spPr bwMode="auto">
        <a:xfrm>
          <a:off x="609600" y="9620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714500" cy="200025"/>
    <xdr:sp macro="" textlink="" fLocksText="0">
      <xdr:nvSpPr>
        <xdr:cNvPr id="9" name="Text Box 8">
          <a:extLst>
            <a:ext uri="{FF2B5EF4-FFF2-40B4-BE49-F238E27FC236}">
              <a16:creationId xmlns:a16="http://schemas.microsoft.com/office/drawing/2014/main" id="{00000000-0008-0000-0100-000009000000}"/>
            </a:ext>
          </a:extLst>
        </xdr:cNvPr>
        <xdr:cNvSpPr txBox="1">
          <a:spLocks noChangeArrowheads="1"/>
        </xdr:cNvSpPr>
      </xdr:nvSpPr>
      <xdr:spPr bwMode="auto">
        <a:xfrm>
          <a:off x="9525" y="11525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1724025</xdr:colOff>
      <xdr:row>6</xdr:row>
      <xdr:rowOff>9525</xdr:rowOff>
    </xdr:from>
    <xdr:ext cx="4857750" cy="200025"/>
    <xdr:sp macro="" textlink="" fLocksText="0">
      <xdr:nvSpPr>
        <xdr:cNvPr id="10" name="Text Box 9">
          <a:extLst>
            <a:ext uri="{FF2B5EF4-FFF2-40B4-BE49-F238E27FC236}">
              <a16:creationId xmlns:a16="http://schemas.microsoft.com/office/drawing/2014/main" id="{00000000-0008-0000-0100-00000A000000}"/>
            </a:ext>
          </a:extLst>
        </xdr:cNvPr>
        <xdr:cNvSpPr txBox="1">
          <a:spLocks noChangeArrowheads="1"/>
        </xdr:cNvSpPr>
      </xdr:nvSpPr>
      <xdr:spPr bwMode="auto">
        <a:xfrm>
          <a:off x="609600" y="11525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714500" cy="200025"/>
    <xdr:sp macro="" textlink="" fLocksText="0">
      <xdr:nvSpPr>
        <xdr:cNvPr id="11" name="Text Box 10">
          <a:extLst>
            <a:ext uri="{FF2B5EF4-FFF2-40B4-BE49-F238E27FC236}">
              <a16:creationId xmlns:a16="http://schemas.microsoft.com/office/drawing/2014/main" id="{00000000-0008-0000-0100-00000B000000}"/>
            </a:ext>
          </a:extLst>
        </xdr:cNvPr>
        <xdr:cNvSpPr txBox="1">
          <a:spLocks noChangeArrowheads="1"/>
        </xdr:cNvSpPr>
      </xdr:nvSpPr>
      <xdr:spPr bwMode="auto">
        <a:xfrm>
          <a:off x="9525" y="13430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1724025</xdr:colOff>
      <xdr:row>7</xdr:row>
      <xdr:rowOff>9525</xdr:rowOff>
    </xdr:from>
    <xdr:ext cx="4857750" cy="200025"/>
    <xdr:sp macro="" textlink="" fLocksText="0">
      <xdr:nvSpPr>
        <xdr:cNvPr id="12" name="Text Box 11">
          <a:extLst>
            <a:ext uri="{FF2B5EF4-FFF2-40B4-BE49-F238E27FC236}">
              <a16:creationId xmlns:a16="http://schemas.microsoft.com/office/drawing/2014/main" id="{00000000-0008-0000-0100-00000C000000}"/>
            </a:ext>
          </a:extLst>
        </xdr:cNvPr>
        <xdr:cNvSpPr txBox="1">
          <a:spLocks noChangeArrowheads="1"/>
        </xdr:cNvSpPr>
      </xdr:nvSpPr>
      <xdr:spPr bwMode="auto">
        <a:xfrm>
          <a:off x="609600" y="13430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714500" cy="200025"/>
    <xdr:sp macro="" textlink="" fLocksText="0">
      <xdr:nvSpPr>
        <xdr:cNvPr id="13" name="Text Box 12">
          <a:extLst>
            <a:ext uri="{FF2B5EF4-FFF2-40B4-BE49-F238E27FC236}">
              <a16:creationId xmlns:a16="http://schemas.microsoft.com/office/drawing/2014/main" id="{00000000-0008-0000-0100-00000D000000}"/>
            </a:ext>
          </a:extLst>
        </xdr:cNvPr>
        <xdr:cNvSpPr txBox="1">
          <a:spLocks noChangeArrowheads="1"/>
        </xdr:cNvSpPr>
      </xdr:nvSpPr>
      <xdr:spPr bwMode="auto">
        <a:xfrm>
          <a:off x="9525" y="15335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1724025</xdr:colOff>
      <xdr:row>8</xdr:row>
      <xdr:rowOff>9525</xdr:rowOff>
    </xdr:from>
    <xdr:ext cx="4857750" cy="200025"/>
    <xdr:sp macro="" textlink="" fLocksText="0">
      <xdr:nvSpPr>
        <xdr:cNvPr id="14" name="Text Box 13">
          <a:extLst>
            <a:ext uri="{FF2B5EF4-FFF2-40B4-BE49-F238E27FC236}">
              <a16:creationId xmlns:a16="http://schemas.microsoft.com/office/drawing/2014/main" id="{00000000-0008-0000-0100-00000E000000}"/>
            </a:ext>
          </a:extLst>
        </xdr:cNvPr>
        <xdr:cNvSpPr txBox="1">
          <a:spLocks noChangeArrowheads="1"/>
        </xdr:cNvSpPr>
      </xdr:nvSpPr>
      <xdr:spPr bwMode="auto">
        <a:xfrm>
          <a:off x="609600" y="15335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714500" cy="200025"/>
    <xdr:sp macro="" textlink="" fLocksText="0">
      <xdr:nvSpPr>
        <xdr:cNvPr id="15" name="Text Box 14">
          <a:extLst>
            <a:ext uri="{FF2B5EF4-FFF2-40B4-BE49-F238E27FC236}">
              <a16:creationId xmlns:a16="http://schemas.microsoft.com/office/drawing/2014/main" id="{00000000-0008-0000-0100-00000F000000}"/>
            </a:ext>
          </a:extLst>
        </xdr:cNvPr>
        <xdr:cNvSpPr txBox="1">
          <a:spLocks noChangeArrowheads="1"/>
        </xdr:cNvSpPr>
      </xdr:nvSpPr>
      <xdr:spPr bwMode="auto">
        <a:xfrm>
          <a:off x="9525" y="17240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1724025</xdr:colOff>
      <xdr:row>9</xdr:row>
      <xdr:rowOff>9525</xdr:rowOff>
    </xdr:from>
    <xdr:ext cx="4857750" cy="200025"/>
    <xdr:sp macro="" textlink="" fLocksText="0">
      <xdr:nvSpPr>
        <xdr:cNvPr id="16" name="Text Box 15">
          <a:extLst>
            <a:ext uri="{FF2B5EF4-FFF2-40B4-BE49-F238E27FC236}">
              <a16:creationId xmlns:a16="http://schemas.microsoft.com/office/drawing/2014/main" id="{00000000-0008-0000-0100-000010000000}"/>
            </a:ext>
          </a:extLst>
        </xdr:cNvPr>
        <xdr:cNvSpPr txBox="1">
          <a:spLocks noChangeArrowheads="1"/>
        </xdr:cNvSpPr>
      </xdr:nvSpPr>
      <xdr:spPr bwMode="auto">
        <a:xfrm>
          <a:off x="609600" y="17240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714500" cy="200025"/>
    <xdr:sp macro="" textlink="" fLocksText="0">
      <xdr:nvSpPr>
        <xdr:cNvPr id="17" name="Text Box 16">
          <a:extLst>
            <a:ext uri="{FF2B5EF4-FFF2-40B4-BE49-F238E27FC236}">
              <a16:creationId xmlns:a16="http://schemas.microsoft.com/office/drawing/2014/main" id="{00000000-0008-0000-0100-000011000000}"/>
            </a:ext>
          </a:extLst>
        </xdr:cNvPr>
        <xdr:cNvSpPr txBox="1">
          <a:spLocks noChangeArrowheads="1"/>
        </xdr:cNvSpPr>
      </xdr:nvSpPr>
      <xdr:spPr bwMode="auto">
        <a:xfrm>
          <a:off x="9525" y="19145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1724025</xdr:colOff>
      <xdr:row>10</xdr:row>
      <xdr:rowOff>9525</xdr:rowOff>
    </xdr:from>
    <xdr:ext cx="4857750" cy="200025"/>
    <xdr:sp macro="" textlink="" fLocksText="0">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609600" y="19145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714500" cy="200025"/>
    <xdr:sp macro="" textlink="" fLocksText="0">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25" y="21050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1724025</xdr:colOff>
      <xdr:row>11</xdr:row>
      <xdr:rowOff>9525</xdr:rowOff>
    </xdr:from>
    <xdr:ext cx="4857750" cy="200025"/>
    <xdr:sp macro="" textlink="" fLocksText="0">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609600" y="21050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02/03/2023</a:t>
          </a:r>
        </a:p>
      </xdr:txBody>
    </xdr:sp>
    <xdr:clientData/>
  </xdr:oneCellAnchor>
  <xdr:oneCellAnchor>
    <xdr:from>
      <xdr:col>0</xdr:col>
      <xdr:colOff>9525</xdr:colOff>
      <xdr:row>12</xdr:row>
      <xdr:rowOff>9525</xdr:rowOff>
    </xdr:from>
    <xdr:ext cx="1714500" cy="200025"/>
    <xdr:sp macro="" textlink="" fLocksText="0">
      <xdr:nvSpPr>
        <xdr:cNvPr id="21" name="Text Box 20">
          <a:extLst>
            <a:ext uri="{FF2B5EF4-FFF2-40B4-BE49-F238E27FC236}">
              <a16:creationId xmlns:a16="http://schemas.microsoft.com/office/drawing/2014/main" id="{00000000-0008-0000-0100-000015000000}"/>
            </a:ext>
          </a:extLst>
        </xdr:cNvPr>
        <xdr:cNvSpPr txBox="1">
          <a:spLocks noChangeArrowheads="1"/>
        </xdr:cNvSpPr>
      </xdr:nvSpPr>
      <xdr:spPr bwMode="auto">
        <a:xfrm>
          <a:off x="9525" y="22955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1724025</xdr:colOff>
      <xdr:row>12</xdr:row>
      <xdr:rowOff>9525</xdr:rowOff>
    </xdr:from>
    <xdr:ext cx="4857750" cy="200025"/>
    <xdr:sp macro="" textlink="" fLocksText="0">
      <xdr:nvSpPr>
        <xdr:cNvPr id="22" name="Text Box 21">
          <a:extLst>
            <a:ext uri="{FF2B5EF4-FFF2-40B4-BE49-F238E27FC236}">
              <a16:creationId xmlns:a16="http://schemas.microsoft.com/office/drawing/2014/main" id="{00000000-0008-0000-0100-000016000000}"/>
            </a:ext>
          </a:extLst>
        </xdr:cNvPr>
        <xdr:cNvSpPr txBox="1">
          <a:spLocks noChangeArrowheads="1"/>
        </xdr:cNvSpPr>
      </xdr:nvSpPr>
      <xdr:spPr bwMode="auto">
        <a:xfrm>
          <a:off x="609600" y="2295525"/>
          <a:ext cx="4857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Mar 2023</a:t>
          </a:r>
        </a:p>
      </xdr:txBody>
    </xdr:sp>
    <xdr:clientData/>
  </xdr:oneCellAnchor>
  <xdr:oneCellAnchor>
    <xdr:from>
      <xdr:col>3</xdr:col>
      <xdr:colOff>9525</xdr:colOff>
      <xdr:row>13</xdr:row>
      <xdr:rowOff>9525</xdr:rowOff>
    </xdr:from>
    <xdr:ext cx="2381250" cy="180975"/>
    <xdr:sp macro="" textlink="" fLocksText="0">
      <xdr:nvSpPr>
        <xdr:cNvPr id="23" name="Text Box 22">
          <a:extLst>
            <a:ext uri="{FF2B5EF4-FFF2-40B4-BE49-F238E27FC236}">
              <a16:creationId xmlns:a16="http://schemas.microsoft.com/office/drawing/2014/main" id="{00000000-0008-0000-0100-000017000000}"/>
            </a:ext>
          </a:extLst>
        </xdr:cNvPr>
        <xdr:cNvSpPr txBox="1">
          <a:spLocks noChangeArrowheads="1"/>
        </xdr:cNvSpPr>
      </xdr:nvSpPr>
      <xdr:spPr bwMode="auto">
        <a:xfrm>
          <a:off x="1838325" y="2486025"/>
          <a:ext cx="23812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116</xdr:row>
      <xdr:rowOff>9525</xdr:rowOff>
    </xdr:from>
    <xdr:ext cx="1714500" cy="200025"/>
    <xdr:sp macro="" textlink="" fLocksText="0">
      <xdr:nvSpPr>
        <xdr:cNvPr id="24" name="Text Box 23">
          <a:extLst>
            <a:ext uri="{FF2B5EF4-FFF2-40B4-BE49-F238E27FC236}">
              <a16:creationId xmlns:a16="http://schemas.microsoft.com/office/drawing/2014/main" id="{00000000-0008-0000-0100-000018000000}"/>
            </a:ext>
          </a:extLst>
        </xdr:cNvPr>
        <xdr:cNvSpPr txBox="1">
          <a:spLocks noChangeArrowheads="1"/>
        </xdr:cNvSpPr>
      </xdr:nvSpPr>
      <xdr:spPr bwMode="auto">
        <a:xfrm>
          <a:off x="9525" y="221075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1724025</xdr:colOff>
      <xdr:row>116</xdr:row>
      <xdr:rowOff>9525</xdr:rowOff>
    </xdr:from>
    <xdr:ext cx="2476500" cy="200025"/>
    <xdr:sp macro="" textlink="" fLocksText="0">
      <xdr:nvSpPr>
        <xdr:cNvPr id="25" name="Text Box 24">
          <a:extLst>
            <a:ext uri="{FF2B5EF4-FFF2-40B4-BE49-F238E27FC236}">
              <a16:creationId xmlns:a16="http://schemas.microsoft.com/office/drawing/2014/main" id="{00000000-0008-0000-0100-000019000000}"/>
            </a:ext>
          </a:extLst>
        </xdr:cNvPr>
        <xdr:cNvSpPr txBox="1">
          <a:spLocks noChangeArrowheads="1"/>
        </xdr:cNvSpPr>
      </xdr:nvSpPr>
      <xdr:spPr bwMode="auto">
        <a:xfrm>
          <a:off x="609600" y="22107525"/>
          <a:ext cx="2476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116</xdr:row>
      <xdr:rowOff>9525</xdr:rowOff>
    </xdr:from>
    <xdr:ext cx="2381250" cy="200025"/>
    <xdr:sp macro="" textlink="" fLocksText="0">
      <xdr:nvSpPr>
        <xdr:cNvPr id="26" name="Text Box 25">
          <a:extLst>
            <a:ext uri="{FF2B5EF4-FFF2-40B4-BE49-F238E27FC236}">
              <a16:creationId xmlns:a16="http://schemas.microsoft.com/office/drawing/2014/main" id="{00000000-0008-0000-0100-00001A000000}"/>
            </a:ext>
          </a:extLst>
        </xdr:cNvPr>
        <xdr:cNvSpPr txBox="1">
          <a:spLocks noChangeArrowheads="1"/>
        </xdr:cNvSpPr>
      </xdr:nvSpPr>
      <xdr:spPr bwMode="auto">
        <a:xfrm>
          <a:off x="1838325" y="22107525"/>
          <a:ext cx="2381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117</xdr:row>
      <xdr:rowOff>9525</xdr:rowOff>
    </xdr:from>
    <xdr:ext cx="1714500" cy="200025"/>
    <xdr:sp macro="" textlink="" fLocksText="0">
      <xdr:nvSpPr>
        <xdr:cNvPr id="27" name="Text Box 26">
          <a:extLst>
            <a:ext uri="{FF2B5EF4-FFF2-40B4-BE49-F238E27FC236}">
              <a16:creationId xmlns:a16="http://schemas.microsoft.com/office/drawing/2014/main" id="{00000000-0008-0000-0100-00001B000000}"/>
            </a:ext>
          </a:extLst>
        </xdr:cNvPr>
        <xdr:cNvSpPr txBox="1">
          <a:spLocks noChangeArrowheads="1"/>
        </xdr:cNvSpPr>
      </xdr:nvSpPr>
      <xdr:spPr bwMode="auto">
        <a:xfrm>
          <a:off x="9525" y="22298025"/>
          <a:ext cx="1714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0</xdr:col>
      <xdr:colOff>1724025</xdr:colOff>
      <xdr:row>117</xdr:row>
      <xdr:rowOff>9525</xdr:rowOff>
    </xdr:from>
    <xdr:ext cx="2476500" cy="200025"/>
    <xdr:sp macro="" textlink="" fLocksText="0">
      <xdr:nvSpPr>
        <xdr:cNvPr id="28" name="Text Box 27">
          <a:extLst>
            <a:ext uri="{FF2B5EF4-FFF2-40B4-BE49-F238E27FC236}">
              <a16:creationId xmlns:a16="http://schemas.microsoft.com/office/drawing/2014/main" id="{00000000-0008-0000-0100-00001C000000}"/>
            </a:ext>
          </a:extLst>
        </xdr:cNvPr>
        <xdr:cNvSpPr txBox="1">
          <a:spLocks noChangeArrowheads="1"/>
        </xdr:cNvSpPr>
      </xdr:nvSpPr>
      <xdr:spPr bwMode="auto">
        <a:xfrm>
          <a:off x="609600" y="22298025"/>
          <a:ext cx="2476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117</xdr:row>
      <xdr:rowOff>9525</xdr:rowOff>
    </xdr:from>
    <xdr:ext cx="2381250" cy="200025"/>
    <xdr:sp macro="" textlink="" fLocksText="0">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1838325" y="22298025"/>
          <a:ext cx="2381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a:extLst>
            <a:ext uri="{FF2B5EF4-FFF2-40B4-BE49-F238E27FC236}">
              <a16:creationId xmlns:a16="http://schemas.microsoft.com/office/drawing/2014/main" id="{00000000-0008-0000-0200-000005000000}"/>
            </a:ext>
          </a:extLst>
        </xdr:cNvPr>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a:extLst>
            <a:ext uri="{FF2B5EF4-FFF2-40B4-BE49-F238E27FC236}">
              <a16:creationId xmlns:a16="http://schemas.microsoft.com/office/drawing/2014/main" id="{00000000-0008-0000-0200-000006000000}"/>
            </a:ext>
          </a:extLst>
        </xdr:cNvPr>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02 năm 2023 / Feb 2023</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00000000-0008-0000-0200-000007000000}"/>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a:extLst>
            <a:ext uri="{FF2B5EF4-FFF2-40B4-BE49-F238E27FC236}">
              <a16:creationId xmlns:a16="http://schemas.microsoft.com/office/drawing/2014/main" id="{00000000-0008-0000-0200-000008000000}"/>
            </a:ext>
          </a:extLst>
        </xdr:cNvPr>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a:extLst>
            <a:ext uri="{FF2B5EF4-FFF2-40B4-BE49-F238E27FC236}">
              <a16:creationId xmlns:a16="http://schemas.microsoft.com/office/drawing/2014/main" id="{00000000-0008-0000-0200-000009000000}"/>
            </a:ext>
          </a:extLst>
        </xdr:cNvPr>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a:extLst>
            <a:ext uri="{FF2B5EF4-FFF2-40B4-BE49-F238E27FC236}">
              <a16:creationId xmlns:a16="http://schemas.microsoft.com/office/drawing/2014/main" id="{00000000-0008-0000-0200-00000A000000}"/>
            </a:ext>
          </a:extLst>
        </xdr:cNvPr>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a:extLst>
            <a:ext uri="{FF2B5EF4-FFF2-40B4-BE49-F238E27FC236}">
              <a16:creationId xmlns:a16="http://schemas.microsoft.com/office/drawing/2014/main" id="{00000000-0008-0000-0200-00000B000000}"/>
            </a:ext>
          </a:extLst>
        </xdr:cNvPr>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00000000-0008-0000-0200-00000C000000}"/>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a:extLst>
            <a:ext uri="{FF2B5EF4-FFF2-40B4-BE49-F238E27FC236}">
              <a16:creationId xmlns:a16="http://schemas.microsoft.com/office/drawing/2014/main" id="{00000000-0008-0000-0200-00000D000000}"/>
            </a:ext>
          </a:extLst>
        </xdr:cNvPr>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a:extLst>
            <a:ext uri="{FF2B5EF4-FFF2-40B4-BE49-F238E27FC236}">
              <a16:creationId xmlns:a16="http://schemas.microsoft.com/office/drawing/2014/main" id="{00000000-0008-0000-0200-00000E000000}"/>
            </a:ext>
          </a:extLst>
        </xdr:cNvPr>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a:extLst>
            <a:ext uri="{FF2B5EF4-FFF2-40B4-BE49-F238E27FC236}">
              <a16:creationId xmlns:a16="http://schemas.microsoft.com/office/drawing/2014/main" id="{00000000-0008-0000-0200-00000F000000}"/>
            </a:ext>
          </a:extLst>
        </xdr:cNvPr>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a:extLst>
            <a:ext uri="{FF2B5EF4-FFF2-40B4-BE49-F238E27FC236}">
              <a16:creationId xmlns:a16="http://schemas.microsoft.com/office/drawing/2014/main" id="{00000000-0008-0000-0200-000010000000}"/>
            </a:ext>
          </a:extLst>
        </xdr:cNvPr>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00000000-0008-0000-0200-000011000000}"/>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a:extLst>
            <a:ext uri="{FF2B5EF4-FFF2-40B4-BE49-F238E27FC236}">
              <a16:creationId xmlns:a16="http://schemas.microsoft.com/office/drawing/2014/main" id="{00000000-0008-0000-0200-000012000000}"/>
            </a:ext>
          </a:extLst>
        </xdr:cNvPr>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a:extLst>
            <a:ext uri="{FF2B5EF4-FFF2-40B4-BE49-F238E27FC236}">
              <a16:creationId xmlns:a16="http://schemas.microsoft.com/office/drawing/2014/main" id="{00000000-0008-0000-0200-000013000000}"/>
            </a:ext>
          </a:extLst>
        </xdr:cNvPr>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a:extLst>
            <a:ext uri="{FF2B5EF4-FFF2-40B4-BE49-F238E27FC236}">
              <a16:creationId xmlns:a16="http://schemas.microsoft.com/office/drawing/2014/main" id="{00000000-0008-0000-0200-000014000000}"/>
            </a:ext>
          </a:extLst>
        </xdr:cNvPr>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a:extLst>
            <a:ext uri="{FF2B5EF4-FFF2-40B4-BE49-F238E27FC236}">
              <a16:creationId xmlns:a16="http://schemas.microsoft.com/office/drawing/2014/main" id="{00000000-0008-0000-0200-000015000000}"/>
            </a:ext>
          </a:extLst>
        </xdr:cNvPr>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00000000-0008-0000-0200-000016000000}"/>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a:extLst>
            <a:ext uri="{FF2B5EF4-FFF2-40B4-BE49-F238E27FC236}">
              <a16:creationId xmlns:a16="http://schemas.microsoft.com/office/drawing/2014/main" id="{00000000-0008-0000-0200-000017000000}"/>
            </a:ext>
          </a:extLst>
        </xdr:cNvPr>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a:extLst>
            <a:ext uri="{FF2B5EF4-FFF2-40B4-BE49-F238E27FC236}">
              <a16:creationId xmlns:a16="http://schemas.microsoft.com/office/drawing/2014/main" id="{00000000-0008-0000-0200-000018000000}"/>
            </a:ext>
          </a:extLst>
        </xdr:cNvPr>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03/03/2023</a:t>
          </a:r>
        </a:p>
      </xdr:txBody>
    </xdr:sp>
    <xdr:clientData/>
  </xdr:oneCellAnchor>
  <xdr:oneCellAnchor>
    <xdr:from>
      <xdr:col>1</xdr:col>
      <xdr:colOff>9525</xdr:colOff>
      <xdr:row>12</xdr:row>
      <xdr:rowOff>9525</xdr:rowOff>
    </xdr:from>
    <xdr:ext cx="2143125" cy="200025"/>
    <xdr:sp macro="" textlink="" fLocksText="0">
      <xdr:nvSpPr>
        <xdr:cNvPr id="25" name="Text Box 24">
          <a:extLst>
            <a:ext uri="{FF2B5EF4-FFF2-40B4-BE49-F238E27FC236}">
              <a16:creationId xmlns:a16="http://schemas.microsoft.com/office/drawing/2014/main" id="{00000000-0008-0000-0200-000019000000}"/>
            </a:ext>
          </a:extLst>
        </xdr:cNvPr>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a:extLst>
            <a:ext uri="{FF2B5EF4-FFF2-40B4-BE49-F238E27FC236}">
              <a16:creationId xmlns:a16="http://schemas.microsoft.com/office/drawing/2014/main" id="{00000000-0008-0000-0200-00001A000000}"/>
            </a:ext>
          </a:extLst>
        </xdr:cNvPr>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Mar 2023</a:t>
          </a:r>
        </a:p>
      </xdr:txBody>
    </xdr:sp>
    <xdr:clientData/>
  </xdr:oneCellAnchor>
  <xdr:oneCellAnchor>
    <xdr:from>
      <xdr:col>0</xdr:col>
      <xdr:colOff>9525</xdr:colOff>
      <xdr:row>14</xdr:row>
      <xdr:rowOff>9525</xdr:rowOff>
    </xdr:from>
    <xdr:ext cx="6572250" cy="333375"/>
    <xdr:sp macro="" textlink="" fLocksText="0">
      <xdr:nvSpPr>
        <xdr:cNvPr id="27" name="Text Box 26">
          <a:extLst>
            <a:ext uri="{FF2B5EF4-FFF2-40B4-BE49-F238E27FC236}">
              <a16:creationId xmlns:a16="http://schemas.microsoft.com/office/drawing/2014/main" id="{00000000-0008-0000-0200-00001B000000}"/>
            </a:ext>
          </a:extLst>
        </xdr:cNvPr>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a:extLst>
            <a:ext uri="{FF2B5EF4-FFF2-40B4-BE49-F238E27FC236}">
              <a16:creationId xmlns:a16="http://schemas.microsoft.com/office/drawing/2014/main" id="{00000000-0008-0000-0200-00001C000000}"/>
            </a:ext>
          </a:extLst>
        </xdr:cNvPr>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a:extLst>
            <a:ext uri="{FF2B5EF4-FFF2-40B4-BE49-F238E27FC236}">
              <a16:creationId xmlns:a16="http://schemas.microsoft.com/office/drawing/2014/main" id="{00000000-0008-0000-0200-00001D000000}"/>
            </a:ext>
          </a:extLst>
        </xdr:cNvPr>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a:extLst>
            <a:ext uri="{FF2B5EF4-FFF2-40B4-BE49-F238E27FC236}">
              <a16:creationId xmlns:a16="http://schemas.microsoft.com/office/drawing/2014/main" id="{00000000-0008-0000-0200-00001E000000}"/>
            </a:ext>
          </a:extLst>
        </xdr:cNvPr>
        <xdr:cNvSpPr txBox="1">
          <a:spLocks noChangeArrowheads="1"/>
        </xdr:cNvSpPr>
      </xdr:nvSpPr>
      <xdr:spPr bwMode="auto">
        <a:xfrm>
          <a:off x="9525" y="17154525"/>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a:extLst>
            <a:ext uri="{FF2B5EF4-FFF2-40B4-BE49-F238E27FC236}">
              <a16:creationId xmlns:a16="http://schemas.microsoft.com/office/drawing/2014/main" id="{00000000-0008-0000-0200-00001F000000}"/>
            </a:ext>
          </a:extLst>
        </xdr:cNvPr>
        <xdr:cNvSpPr txBox="1">
          <a:spLocks noChangeArrowheads="1"/>
        </xdr:cNvSpPr>
      </xdr:nvSpPr>
      <xdr:spPr bwMode="auto">
        <a:xfrm>
          <a:off x="9525" y="175355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a:extLst>
            <a:ext uri="{FF2B5EF4-FFF2-40B4-BE49-F238E27FC236}">
              <a16:creationId xmlns:a16="http://schemas.microsoft.com/office/drawing/2014/main" id="{00000000-0008-0000-0200-000020000000}"/>
            </a:ext>
          </a:extLst>
        </xdr:cNvPr>
        <xdr:cNvSpPr txBox="1">
          <a:spLocks noChangeArrowheads="1"/>
        </xdr:cNvSpPr>
      </xdr:nvSpPr>
      <xdr:spPr bwMode="auto">
        <a:xfrm>
          <a:off x="1838325" y="175355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a:extLst>
            <a:ext uri="{FF2B5EF4-FFF2-40B4-BE49-F238E27FC236}">
              <a16:creationId xmlns:a16="http://schemas.microsoft.com/office/drawing/2014/main" id="{00000000-0008-0000-0200-000021000000}"/>
            </a:ext>
          </a:extLst>
        </xdr:cNvPr>
        <xdr:cNvSpPr txBox="1">
          <a:spLocks noChangeArrowheads="1"/>
        </xdr:cNvSpPr>
      </xdr:nvSpPr>
      <xdr:spPr bwMode="auto">
        <a:xfrm>
          <a:off x="9525" y="177260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a:extLst>
            <a:ext uri="{FF2B5EF4-FFF2-40B4-BE49-F238E27FC236}">
              <a16:creationId xmlns:a16="http://schemas.microsoft.com/office/drawing/2014/main" id="{00000000-0008-0000-0200-000022000000}"/>
            </a:ext>
          </a:extLst>
        </xdr:cNvPr>
        <xdr:cNvSpPr txBox="1">
          <a:spLocks noChangeArrowheads="1"/>
        </xdr:cNvSpPr>
      </xdr:nvSpPr>
      <xdr:spPr bwMode="auto">
        <a:xfrm>
          <a:off x="1838325" y="177260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a:extLst>
            <a:ext uri="{FF2B5EF4-FFF2-40B4-BE49-F238E27FC236}">
              <a16:creationId xmlns:a16="http://schemas.microsoft.com/office/drawing/2014/main" id="{00000000-0008-0000-0200-000023000000}"/>
            </a:ext>
          </a:extLst>
        </xdr:cNvPr>
        <xdr:cNvSpPr txBox="1">
          <a:spLocks noChangeArrowheads="1"/>
        </xdr:cNvSpPr>
      </xdr:nvSpPr>
      <xdr:spPr bwMode="auto">
        <a:xfrm>
          <a:off x="9525" y="19059525"/>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a:extLst>
            <a:ext uri="{FF2B5EF4-FFF2-40B4-BE49-F238E27FC236}">
              <a16:creationId xmlns:a16="http://schemas.microsoft.com/office/drawing/2014/main" id="{00000000-0008-0000-0200-000024000000}"/>
            </a:ext>
          </a:extLst>
        </xdr:cNvPr>
        <xdr:cNvSpPr txBox="1">
          <a:spLocks noChangeArrowheads="1"/>
        </xdr:cNvSpPr>
      </xdr:nvSpPr>
      <xdr:spPr bwMode="auto">
        <a:xfrm>
          <a:off x="1838325" y="19059525"/>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02 năm 2023 / Feb 2023</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00000000-0008-0000-0300-000007000000}"/>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a:extLst>
            <a:ext uri="{FF2B5EF4-FFF2-40B4-BE49-F238E27FC236}">
              <a16:creationId xmlns:a16="http://schemas.microsoft.com/office/drawing/2014/main" id="{00000000-0008-0000-0300-000008000000}"/>
            </a:ext>
          </a:extLst>
        </xdr:cNvPr>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a:extLst>
            <a:ext uri="{FF2B5EF4-FFF2-40B4-BE49-F238E27FC236}">
              <a16:creationId xmlns:a16="http://schemas.microsoft.com/office/drawing/2014/main" id="{00000000-0008-0000-0300-000009000000}"/>
            </a:ext>
          </a:extLst>
        </xdr:cNvPr>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a:extLst>
            <a:ext uri="{FF2B5EF4-FFF2-40B4-BE49-F238E27FC236}">
              <a16:creationId xmlns:a16="http://schemas.microsoft.com/office/drawing/2014/main" id="{00000000-0008-0000-0300-00000A000000}"/>
            </a:ext>
          </a:extLst>
        </xdr:cNvPr>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a:extLst>
            <a:ext uri="{FF2B5EF4-FFF2-40B4-BE49-F238E27FC236}">
              <a16:creationId xmlns:a16="http://schemas.microsoft.com/office/drawing/2014/main" id="{00000000-0008-0000-0300-00000B000000}"/>
            </a:ext>
          </a:extLst>
        </xdr:cNvPr>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00000000-0008-0000-0300-00000C000000}"/>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a:extLst>
            <a:ext uri="{FF2B5EF4-FFF2-40B4-BE49-F238E27FC236}">
              <a16:creationId xmlns:a16="http://schemas.microsoft.com/office/drawing/2014/main" id="{00000000-0008-0000-0300-00000D000000}"/>
            </a:ext>
          </a:extLst>
        </xdr:cNvPr>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a:extLst>
            <a:ext uri="{FF2B5EF4-FFF2-40B4-BE49-F238E27FC236}">
              <a16:creationId xmlns:a16="http://schemas.microsoft.com/office/drawing/2014/main" id="{00000000-0008-0000-0300-00000E000000}"/>
            </a:ext>
          </a:extLst>
        </xdr:cNvPr>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a:extLst>
            <a:ext uri="{FF2B5EF4-FFF2-40B4-BE49-F238E27FC236}">
              <a16:creationId xmlns:a16="http://schemas.microsoft.com/office/drawing/2014/main" id="{00000000-0008-0000-0300-00000F000000}"/>
            </a:ext>
          </a:extLst>
        </xdr:cNvPr>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a:extLst>
            <a:ext uri="{FF2B5EF4-FFF2-40B4-BE49-F238E27FC236}">
              <a16:creationId xmlns:a16="http://schemas.microsoft.com/office/drawing/2014/main" id="{00000000-0008-0000-0300-000010000000}"/>
            </a:ext>
          </a:extLst>
        </xdr:cNvPr>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00000000-0008-0000-0300-000011000000}"/>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a:extLst>
            <a:ext uri="{FF2B5EF4-FFF2-40B4-BE49-F238E27FC236}">
              <a16:creationId xmlns:a16="http://schemas.microsoft.com/office/drawing/2014/main" id="{00000000-0008-0000-0300-000012000000}"/>
            </a:ext>
          </a:extLst>
        </xdr:cNvPr>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a:extLst>
            <a:ext uri="{FF2B5EF4-FFF2-40B4-BE49-F238E27FC236}">
              <a16:creationId xmlns:a16="http://schemas.microsoft.com/office/drawing/2014/main" id="{00000000-0008-0000-0300-000013000000}"/>
            </a:ext>
          </a:extLst>
        </xdr:cNvPr>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a:extLst>
            <a:ext uri="{FF2B5EF4-FFF2-40B4-BE49-F238E27FC236}">
              <a16:creationId xmlns:a16="http://schemas.microsoft.com/office/drawing/2014/main" id="{00000000-0008-0000-0300-000014000000}"/>
            </a:ext>
          </a:extLst>
        </xdr:cNvPr>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a:extLst>
            <a:ext uri="{FF2B5EF4-FFF2-40B4-BE49-F238E27FC236}">
              <a16:creationId xmlns:a16="http://schemas.microsoft.com/office/drawing/2014/main" id="{00000000-0008-0000-0300-000015000000}"/>
            </a:ext>
          </a:extLst>
        </xdr:cNvPr>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00000000-0008-0000-0300-000016000000}"/>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a:extLst>
            <a:ext uri="{FF2B5EF4-FFF2-40B4-BE49-F238E27FC236}">
              <a16:creationId xmlns:a16="http://schemas.microsoft.com/office/drawing/2014/main" id="{00000000-0008-0000-0300-000017000000}"/>
            </a:ext>
          </a:extLst>
        </xdr:cNvPr>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a:extLst>
            <a:ext uri="{FF2B5EF4-FFF2-40B4-BE49-F238E27FC236}">
              <a16:creationId xmlns:a16="http://schemas.microsoft.com/office/drawing/2014/main" id="{00000000-0008-0000-0300-000018000000}"/>
            </a:ext>
          </a:extLst>
        </xdr:cNvPr>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03/03/2023</a:t>
          </a:r>
        </a:p>
      </xdr:txBody>
    </xdr:sp>
    <xdr:clientData/>
  </xdr:oneCellAnchor>
  <xdr:oneCellAnchor>
    <xdr:from>
      <xdr:col>1</xdr:col>
      <xdr:colOff>9525</xdr:colOff>
      <xdr:row>12</xdr:row>
      <xdr:rowOff>9525</xdr:rowOff>
    </xdr:from>
    <xdr:ext cx="2143125" cy="200025"/>
    <xdr:sp macro="" textlink="" fLocksText="0">
      <xdr:nvSpPr>
        <xdr:cNvPr id="25" name="Text Box 24">
          <a:extLst>
            <a:ext uri="{FF2B5EF4-FFF2-40B4-BE49-F238E27FC236}">
              <a16:creationId xmlns:a16="http://schemas.microsoft.com/office/drawing/2014/main" id="{00000000-0008-0000-0300-000019000000}"/>
            </a:ext>
          </a:extLst>
        </xdr:cNvPr>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a:extLst>
            <a:ext uri="{FF2B5EF4-FFF2-40B4-BE49-F238E27FC236}">
              <a16:creationId xmlns:a16="http://schemas.microsoft.com/office/drawing/2014/main" id="{00000000-0008-0000-0300-00001A000000}"/>
            </a:ext>
          </a:extLst>
        </xdr:cNvPr>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Mar 2023</a:t>
          </a:r>
        </a:p>
      </xdr:txBody>
    </xdr:sp>
    <xdr:clientData/>
  </xdr:oneCellAnchor>
  <xdr:oneCellAnchor>
    <xdr:from>
      <xdr:col>0</xdr:col>
      <xdr:colOff>9525</xdr:colOff>
      <xdr:row>14</xdr:row>
      <xdr:rowOff>9525</xdr:rowOff>
    </xdr:from>
    <xdr:ext cx="6572250" cy="333375"/>
    <xdr:sp macro="" textlink="" fLocksText="0">
      <xdr:nvSpPr>
        <xdr:cNvPr id="27" name="Text Box 26">
          <a:extLst>
            <a:ext uri="{FF2B5EF4-FFF2-40B4-BE49-F238E27FC236}">
              <a16:creationId xmlns:a16="http://schemas.microsoft.com/office/drawing/2014/main" id="{00000000-0008-0000-0300-00001B000000}"/>
            </a:ext>
          </a:extLst>
        </xdr:cNvPr>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a:extLst>
            <a:ext uri="{FF2B5EF4-FFF2-40B4-BE49-F238E27FC236}">
              <a16:creationId xmlns:a16="http://schemas.microsoft.com/office/drawing/2014/main" id="{00000000-0008-0000-0300-00001C000000}"/>
            </a:ext>
          </a:extLst>
        </xdr:cNvPr>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4</xdr:col>
      <xdr:colOff>9525</xdr:colOff>
      <xdr:row>16</xdr:row>
      <xdr:rowOff>9525</xdr:rowOff>
    </xdr:from>
    <xdr:ext cx="2286000" cy="200025"/>
    <xdr:sp macro="" textlink="" fLocksText="0">
      <xdr:nvSpPr>
        <xdr:cNvPr id="29" name="Text Box 28">
          <a:extLst>
            <a:ext uri="{FF2B5EF4-FFF2-40B4-BE49-F238E27FC236}">
              <a16:creationId xmlns:a16="http://schemas.microsoft.com/office/drawing/2014/main" id="{00000000-0008-0000-0300-00001D000000}"/>
            </a:ext>
          </a:extLst>
        </xdr:cNvPr>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a:extLst>
            <a:ext uri="{FF2B5EF4-FFF2-40B4-BE49-F238E27FC236}">
              <a16:creationId xmlns:a16="http://schemas.microsoft.com/office/drawing/2014/main" id="{00000000-0008-0000-0300-00001E000000}"/>
            </a:ext>
          </a:extLst>
        </xdr:cNvPr>
        <xdr:cNvSpPr txBox="1">
          <a:spLocks noChangeArrowheads="1"/>
        </xdr:cNvSpPr>
      </xdr:nvSpPr>
      <xdr:spPr bwMode="auto">
        <a:xfrm>
          <a:off x="9525" y="152495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a:extLst>
            <a:ext uri="{FF2B5EF4-FFF2-40B4-BE49-F238E27FC236}">
              <a16:creationId xmlns:a16="http://schemas.microsoft.com/office/drawing/2014/main" id="{00000000-0008-0000-0300-00001F000000}"/>
            </a:ext>
          </a:extLst>
        </xdr:cNvPr>
        <xdr:cNvSpPr txBox="1">
          <a:spLocks noChangeArrowheads="1"/>
        </xdr:cNvSpPr>
      </xdr:nvSpPr>
      <xdr:spPr bwMode="auto">
        <a:xfrm>
          <a:off x="1838325" y="152495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a:extLst>
            <a:ext uri="{FF2B5EF4-FFF2-40B4-BE49-F238E27FC236}">
              <a16:creationId xmlns:a16="http://schemas.microsoft.com/office/drawing/2014/main" id="{00000000-0008-0000-0300-000020000000}"/>
            </a:ext>
          </a:extLst>
        </xdr:cNvPr>
        <xdr:cNvSpPr txBox="1">
          <a:spLocks noChangeArrowheads="1"/>
        </xdr:cNvSpPr>
      </xdr:nvSpPr>
      <xdr:spPr bwMode="auto">
        <a:xfrm>
          <a:off x="9525" y="154400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a:extLst>
            <a:ext uri="{FF2B5EF4-FFF2-40B4-BE49-F238E27FC236}">
              <a16:creationId xmlns:a16="http://schemas.microsoft.com/office/drawing/2014/main" id="{00000000-0008-0000-0300-000021000000}"/>
            </a:ext>
          </a:extLst>
        </xdr:cNvPr>
        <xdr:cNvSpPr txBox="1">
          <a:spLocks noChangeArrowheads="1"/>
        </xdr:cNvSpPr>
      </xdr:nvSpPr>
      <xdr:spPr bwMode="auto">
        <a:xfrm>
          <a:off x="1838325" y="154400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200025"/>
    <xdr:sp macro="" textlink="" fLocksText="0">
      <xdr:nvSpPr>
        <xdr:cNvPr id="34" name="Text Box 33">
          <a:extLst>
            <a:ext uri="{FF2B5EF4-FFF2-40B4-BE49-F238E27FC236}">
              <a16:creationId xmlns:a16="http://schemas.microsoft.com/office/drawing/2014/main" id="{00000000-0008-0000-0300-000022000000}"/>
            </a:ext>
          </a:extLst>
        </xdr:cNvPr>
        <xdr:cNvSpPr txBox="1">
          <a:spLocks noChangeArrowheads="1"/>
        </xdr:cNvSpPr>
      </xdr:nvSpPr>
      <xdr:spPr bwMode="auto">
        <a:xfrm>
          <a:off x="9525" y="165830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200025"/>
    <xdr:sp macro="" textlink="" fLocksText="0">
      <xdr:nvSpPr>
        <xdr:cNvPr id="35" name="Text Box 34">
          <a:extLst>
            <a:ext uri="{FF2B5EF4-FFF2-40B4-BE49-F238E27FC236}">
              <a16:creationId xmlns:a16="http://schemas.microsoft.com/office/drawing/2014/main" id="{00000000-0008-0000-0300-000023000000}"/>
            </a:ext>
          </a:extLst>
        </xdr:cNvPr>
        <xdr:cNvSpPr txBox="1">
          <a:spLocks noChangeArrowheads="1"/>
        </xdr:cNvSpPr>
      </xdr:nvSpPr>
      <xdr:spPr bwMode="auto">
        <a:xfrm>
          <a:off x="1838325" y="165830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a:extLst>
            <a:ext uri="{FF2B5EF4-FFF2-40B4-BE49-F238E27FC236}">
              <a16:creationId xmlns:a16="http://schemas.microsoft.com/office/drawing/2014/main" id="{00000000-0008-0000-0400-000005000000}"/>
            </a:ext>
          </a:extLst>
        </xdr:cNvPr>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a:extLst>
            <a:ext uri="{FF2B5EF4-FFF2-40B4-BE49-F238E27FC236}">
              <a16:creationId xmlns:a16="http://schemas.microsoft.com/office/drawing/2014/main" id="{00000000-0008-0000-0400-000006000000}"/>
            </a:ext>
          </a:extLst>
        </xdr:cNvPr>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28 tháng 02 năm 2023 / As at 28 Feb 2023</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00000000-0008-0000-0400-000007000000}"/>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a:extLst>
            <a:ext uri="{FF2B5EF4-FFF2-40B4-BE49-F238E27FC236}">
              <a16:creationId xmlns:a16="http://schemas.microsoft.com/office/drawing/2014/main" id="{00000000-0008-0000-0400-000008000000}"/>
            </a:ext>
          </a:extLst>
        </xdr:cNvPr>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a:extLst>
            <a:ext uri="{FF2B5EF4-FFF2-40B4-BE49-F238E27FC236}">
              <a16:creationId xmlns:a16="http://schemas.microsoft.com/office/drawing/2014/main" id="{00000000-0008-0000-0400-000009000000}"/>
            </a:ext>
          </a:extLst>
        </xdr:cNvPr>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047875" cy="200025"/>
    <xdr:sp macro="" textlink="" fLocksText="0">
      <xdr:nvSpPr>
        <xdr:cNvPr id="10" name="Text Box 9">
          <a:extLst>
            <a:ext uri="{FF2B5EF4-FFF2-40B4-BE49-F238E27FC236}">
              <a16:creationId xmlns:a16="http://schemas.microsoft.com/office/drawing/2014/main" id="{00000000-0008-0000-0400-00000A000000}"/>
            </a:ext>
          </a:extLst>
        </xdr:cNvPr>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a:extLst>
            <a:ext uri="{FF2B5EF4-FFF2-40B4-BE49-F238E27FC236}">
              <a16:creationId xmlns:a16="http://schemas.microsoft.com/office/drawing/2014/main" id="{00000000-0008-0000-0400-00000B000000}"/>
            </a:ext>
          </a:extLst>
        </xdr:cNvPr>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00000000-0008-0000-0400-00000C000000}"/>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a:extLst>
            <a:ext uri="{FF2B5EF4-FFF2-40B4-BE49-F238E27FC236}">
              <a16:creationId xmlns:a16="http://schemas.microsoft.com/office/drawing/2014/main" id="{00000000-0008-0000-0400-00000D000000}"/>
            </a:ext>
          </a:extLst>
        </xdr:cNvPr>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a:extLst>
            <a:ext uri="{FF2B5EF4-FFF2-40B4-BE49-F238E27FC236}">
              <a16:creationId xmlns:a16="http://schemas.microsoft.com/office/drawing/2014/main" id="{00000000-0008-0000-0400-00000E000000}"/>
            </a:ext>
          </a:extLst>
        </xdr:cNvPr>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a:extLst>
            <a:ext uri="{FF2B5EF4-FFF2-40B4-BE49-F238E27FC236}">
              <a16:creationId xmlns:a16="http://schemas.microsoft.com/office/drawing/2014/main" id="{00000000-0008-0000-0400-00000F000000}"/>
            </a:ext>
          </a:extLst>
        </xdr:cNvPr>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a:extLst>
            <a:ext uri="{FF2B5EF4-FFF2-40B4-BE49-F238E27FC236}">
              <a16:creationId xmlns:a16="http://schemas.microsoft.com/office/drawing/2014/main" id="{00000000-0008-0000-0400-000010000000}"/>
            </a:ext>
          </a:extLst>
        </xdr:cNvPr>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00000000-0008-0000-0400-000011000000}"/>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a:extLst>
            <a:ext uri="{FF2B5EF4-FFF2-40B4-BE49-F238E27FC236}">
              <a16:creationId xmlns:a16="http://schemas.microsoft.com/office/drawing/2014/main" id="{00000000-0008-0000-0400-000012000000}"/>
            </a:ext>
          </a:extLst>
        </xdr:cNvPr>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a:extLst>
            <a:ext uri="{FF2B5EF4-FFF2-40B4-BE49-F238E27FC236}">
              <a16:creationId xmlns:a16="http://schemas.microsoft.com/office/drawing/2014/main" id="{00000000-0008-0000-0400-000013000000}"/>
            </a:ext>
          </a:extLst>
        </xdr:cNvPr>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a:extLst>
            <a:ext uri="{FF2B5EF4-FFF2-40B4-BE49-F238E27FC236}">
              <a16:creationId xmlns:a16="http://schemas.microsoft.com/office/drawing/2014/main" id="{00000000-0008-0000-0400-000014000000}"/>
            </a:ext>
          </a:extLst>
        </xdr:cNvPr>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a:extLst>
            <a:ext uri="{FF2B5EF4-FFF2-40B4-BE49-F238E27FC236}">
              <a16:creationId xmlns:a16="http://schemas.microsoft.com/office/drawing/2014/main" id="{00000000-0008-0000-0400-000015000000}"/>
            </a:ext>
          </a:extLst>
        </xdr:cNvPr>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00000000-0008-0000-0400-000016000000}"/>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a:extLst>
            <a:ext uri="{FF2B5EF4-FFF2-40B4-BE49-F238E27FC236}">
              <a16:creationId xmlns:a16="http://schemas.microsoft.com/office/drawing/2014/main" id="{00000000-0008-0000-0400-000017000000}"/>
            </a:ext>
          </a:extLst>
        </xdr:cNvPr>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a:extLst>
            <a:ext uri="{FF2B5EF4-FFF2-40B4-BE49-F238E27FC236}">
              <a16:creationId xmlns:a16="http://schemas.microsoft.com/office/drawing/2014/main" id="{00000000-0008-0000-0400-000018000000}"/>
            </a:ext>
          </a:extLst>
        </xdr:cNvPr>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03/03/2023</a:t>
          </a:r>
        </a:p>
      </xdr:txBody>
    </xdr:sp>
    <xdr:clientData/>
  </xdr:oneCellAnchor>
  <xdr:oneCellAnchor>
    <xdr:from>
      <xdr:col>1</xdr:col>
      <xdr:colOff>9525</xdr:colOff>
      <xdr:row>12</xdr:row>
      <xdr:rowOff>9525</xdr:rowOff>
    </xdr:from>
    <xdr:ext cx="2047875" cy="200025"/>
    <xdr:sp macro="" textlink="" fLocksText="0">
      <xdr:nvSpPr>
        <xdr:cNvPr id="25" name="Text Box 24">
          <a:extLst>
            <a:ext uri="{FF2B5EF4-FFF2-40B4-BE49-F238E27FC236}">
              <a16:creationId xmlns:a16="http://schemas.microsoft.com/office/drawing/2014/main" id="{00000000-0008-0000-0400-000019000000}"/>
            </a:ext>
          </a:extLst>
        </xdr:cNvPr>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a:extLst>
            <a:ext uri="{FF2B5EF4-FFF2-40B4-BE49-F238E27FC236}">
              <a16:creationId xmlns:a16="http://schemas.microsoft.com/office/drawing/2014/main" id="{00000000-0008-0000-0400-00001A000000}"/>
            </a:ext>
          </a:extLst>
        </xdr:cNvPr>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Mar 2023</a:t>
          </a:r>
        </a:p>
      </xdr:txBody>
    </xdr:sp>
    <xdr:clientData/>
  </xdr:oneCellAnchor>
  <xdr:oneCellAnchor>
    <xdr:from>
      <xdr:col>0</xdr:col>
      <xdr:colOff>9525</xdr:colOff>
      <xdr:row>14</xdr:row>
      <xdr:rowOff>9525</xdr:rowOff>
    </xdr:from>
    <xdr:ext cx="6648450" cy="333375"/>
    <xdr:sp macro="" textlink="" fLocksText="0">
      <xdr:nvSpPr>
        <xdr:cNvPr id="27" name="Text Box 26">
          <a:extLst>
            <a:ext uri="{FF2B5EF4-FFF2-40B4-BE49-F238E27FC236}">
              <a16:creationId xmlns:a16="http://schemas.microsoft.com/office/drawing/2014/main" id="{00000000-0008-0000-0400-00001B000000}"/>
            </a:ext>
          </a:extLst>
        </xdr:cNvPr>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a:extLst>
            <a:ext uri="{FF2B5EF4-FFF2-40B4-BE49-F238E27FC236}">
              <a16:creationId xmlns:a16="http://schemas.microsoft.com/office/drawing/2014/main" id="{00000000-0008-0000-0400-00001C000000}"/>
            </a:ext>
          </a:extLst>
        </xdr:cNvPr>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a:extLst>
            <a:ext uri="{FF2B5EF4-FFF2-40B4-BE49-F238E27FC236}">
              <a16:creationId xmlns:a16="http://schemas.microsoft.com/office/drawing/2014/main" id="{00000000-0008-0000-0400-00001D000000}"/>
            </a:ext>
          </a:extLst>
        </xdr:cNvPr>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61</xdr:row>
      <xdr:rowOff>9525</xdr:rowOff>
    </xdr:from>
    <xdr:ext cx="2428875" cy="200025"/>
    <xdr:sp macro="" textlink="" fLocksText="0">
      <xdr:nvSpPr>
        <xdr:cNvPr id="30" name="Text Box 29">
          <a:extLst>
            <a:ext uri="{FF2B5EF4-FFF2-40B4-BE49-F238E27FC236}">
              <a16:creationId xmlns:a16="http://schemas.microsoft.com/office/drawing/2014/main" id="{00000000-0008-0000-0400-00001E000000}"/>
            </a:ext>
          </a:extLst>
        </xdr:cNvPr>
        <xdr:cNvSpPr txBox="1">
          <a:spLocks noChangeArrowheads="1"/>
        </xdr:cNvSpPr>
      </xdr:nvSpPr>
      <xdr:spPr bwMode="auto">
        <a:xfrm>
          <a:off x="9525" y="116300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62</xdr:row>
      <xdr:rowOff>9525</xdr:rowOff>
    </xdr:from>
    <xdr:ext cx="6648450" cy="333375"/>
    <xdr:sp macro="" textlink="" fLocksText="0">
      <xdr:nvSpPr>
        <xdr:cNvPr id="31" name="Text Box 30">
          <a:extLst>
            <a:ext uri="{FF2B5EF4-FFF2-40B4-BE49-F238E27FC236}">
              <a16:creationId xmlns:a16="http://schemas.microsoft.com/office/drawing/2014/main" id="{00000000-0008-0000-0400-00001F000000}"/>
            </a:ext>
          </a:extLst>
        </xdr:cNvPr>
        <xdr:cNvSpPr txBox="1">
          <a:spLocks noChangeArrowheads="1"/>
        </xdr:cNvSpPr>
      </xdr:nvSpPr>
      <xdr:spPr bwMode="auto">
        <a:xfrm>
          <a:off x="9525" y="11820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66</xdr:row>
      <xdr:rowOff>9525</xdr:rowOff>
    </xdr:from>
    <xdr:ext cx="3095625" cy="161925"/>
    <xdr:sp macro="" textlink="" fLocksText="0">
      <xdr:nvSpPr>
        <xdr:cNvPr id="32" name="Text Box 31">
          <a:extLst>
            <a:ext uri="{FF2B5EF4-FFF2-40B4-BE49-F238E27FC236}">
              <a16:creationId xmlns:a16="http://schemas.microsoft.com/office/drawing/2014/main" id="{00000000-0008-0000-0400-000020000000}"/>
            </a:ext>
          </a:extLst>
        </xdr:cNvPr>
        <xdr:cNvSpPr txBox="1">
          <a:spLocks noChangeArrowheads="1"/>
        </xdr:cNvSpPr>
      </xdr:nvSpPr>
      <xdr:spPr bwMode="auto">
        <a:xfrm>
          <a:off x="9525" y="1258252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66</xdr:row>
      <xdr:rowOff>9525</xdr:rowOff>
    </xdr:from>
    <xdr:ext cx="3552825" cy="161925"/>
    <xdr:sp macro="" textlink="" fLocksText="0">
      <xdr:nvSpPr>
        <xdr:cNvPr id="33" name="Text Box 32">
          <a:extLst>
            <a:ext uri="{FF2B5EF4-FFF2-40B4-BE49-F238E27FC236}">
              <a16:creationId xmlns:a16="http://schemas.microsoft.com/office/drawing/2014/main" id="{00000000-0008-0000-0400-000021000000}"/>
            </a:ext>
          </a:extLst>
        </xdr:cNvPr>
        <xdr:cNvSpPr txBox="1">
          <a:spLocks noChangeArrowheads="1"/>
        </xdr:cNvSpPr>
      </xdr:nvSpPr>
      <xdr:spPr bwMode="auto">
        <a:xfrm>
          <a:off x="1838325" y="1258252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67</xdr:row>
      <xdr:rowOff>9525</xdr:rowOff>
    </xdr:from>
    <xdr:ext cx="3095625" cy="200025"/>
    <xdr:sp macro="" textlink="" fLocksText="0">
      <xdr:nvSpPr>
        <xdr:cNvPr id="34" name="Text Box 33">
          <a:extLst>
            <a:ext uri="{FF2B5EF4-FFF2-40B4-BE49-F238E27FC236}">
              <a16:creationId xmlns:a16="http://schemas.microsoft.com/office/drawing/2014/main" id="{00000000-0008-0000-0400-000022000000}"/>
            </a:ext>
          </a:extLst>
        </xdr:cNvPr>
        <xdr:cNvSpPr txBox="1">
          <a:spLocks noChangeArrowheads="1"/>
        </xdr:cNvSpPr>
      </xdr:nvSpPr>
      <xdr:spPr bwMode="auto">
        <a:xfrm>
          <a:off x="9525" y="127730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67</xdr:row>
      <xdr:rowOff>9525</xdr:rowOff>
    </xdr:from>
    <xdr:ext cx="3552825" cy="200025"/>
    <xdr:sp macro="" textlink="" fLocksText="0">
      <xdr:nvSpPr>
        <xdr:cNvPr id="35" name="Text Box 34">
          <a:extLst>
            <a:ext uri="{FF2B5EF4-FFF2-40B4-BE49-F238E27FC236}">
              <a16:creationId xmlns:a16="http://schemas.microsoft.com/office/drawing/2014/main" id="{00000000-0008-0000-0400-000023000000}"/>
            </a:ext>
          </a:extLst>
        </xdr:cNvPr>
        <xdr:cNvSpPr txBox="1">
          <a:spLocks noChangeArrowheads="1"/>
        </xdr:cNvSpPr>
      </xdr:nvSpPr>
      <xdr:spPr bwMode="auto">
        <a:xfrm>
          <a:off x="1838325" y="127730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75</xdr:row>
      <xdr:rowOff>9525</xdr:rowOff>
    </xdr:from>
    <xdr:ext cx="3095625" cy="200025"/>
    <xdr:sp macro="" textlink="" fLocksText="0">
      <xdr:nvSpPr>
        <xdr:cNvPr id="36" name="Text Box 35">
          <a:extLst>
            <a:ext uri="{FF2B5EF4-FFF2-40B4-BE49-F238E27FC236}">
              <a16:creationId xmlns:a16="http://schemas.microsoft.com/office/drawing/2014/main" id="{00000000-0008-0000-0400-000024000000}"/>
            </a:ext>
          </a:extLst>
        </xdr:cNvPr>
        <xdr:cNvSpPr txBox="1">
          <a:spLocks noChangeArrowheads="1"/>
        </xdr:cNvSpPr>
      </xdr:nvSpPr>
      <xdr:spPr bwMode="auto">
        <a:xfrm>
          <a:off x="9525" y="142970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75</xdr:row>
      <xdr:rowOff>9525</xdr:rowOff>
    </xdr:from>
    <xdr:ext cx="3552825" cy="200025"/>
    <xdr:sp macro="" textlink="" fLocksText="0">
      <xdr:nvSpPr>
        <xdr:cNvPr id="37" name="Text Box 36">
          <a:extLst>
            <a:ext uri="{FF2B5EF4-FFF2-40B4-BE49-F238E27FC236}">
              <a16:creationId xmlns:a16="http://schemas.microsoft.com/office/drawing/2014/main" id="{00000000-0008-0000-0400-000025000000}"/>
            </a:ext>
          </a:extLst>
        </xdr:cNvPr>
        <xdr:cNvSpPr txBox="1">
          <a:spLocks noChangeArrowheads="1"/>
        </xdr:cNvSpPr>
      </xdr:nvSpPr>
      <xdr:spPr bwMode="auto">
        <a:xfrm>
          <a:off x="1838325" y="142970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00000000-0008-0000-0500-000002000000}"/>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00000000-0008-0000-0500-000003000000}"/>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a:extLst>
            <a:ext uri="{FF2B5EF4-FFF2-40B4-BE49-F238E27FC236}">
              <a16:creationId xmlns:a16="http://schemas.microsoft.com/office/drawing/2014/main" id="{00000000-0008-0000-0600-000004000000}"/>
            </a:ext>
          </a:extLst>
        </xdr:cNvPr>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a:extLst>
            <a:ext uri="{FF2B5EF4-FFF2-40B4-BE49-F238E27FC236}">
              <a16:creationId xmlns:a16="http://schemas.microsoft.com/office/drawing/2014/main" id="{00000000-0008-0000-0600-000005000000}"/>
            </a:ext>
          </a:extLst>
        </xdr:cNvPr>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a:extLst>
            <a:ext uri="{FF2B5EF4-FFF2-40B4-BE49-F238E27FC236}">
              <a16:creationId xmlns:a16="http://schemas.microsoft.com/office/drawing/2014/main" id="{00000000-0008-0000-0600-000006000000}"/>
            </a:ext>
          </a:extLst>
        </xdr:cNvPr>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02 năm 2023 / Feb 2023</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00000000-0008-0000-0600-000007000000}"/>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a:extLst>
            <a:ext uri="{FF2B5EF4-FFF2-40B4-BE49-F238E27FC236}">
              <a16:creationId xmlns:a16="http://schemas.microsoft.com/office/drawing/2014/main" id="{00000000-0008-0000-0600-000008000000}"/>
            </a:ext>
          </a:extLst>
        </xdr:cNvPr>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a:extLst>
            <a:ext uri="{FF2B5EF4-FFF2-40B4-BE49-F238E27FC236}">
              <a16:creationId xmlns:a16="http://schemas.microsoft.com/office/drawing/2014/main" id="{00000000-0008-0000-0600-000009000000}"/>
            </a:ext>
          </a:extLst>
        </xdr:cNvPr>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1762125" cy="200025"/>
    <xdr:sp macro="" textlink="" fLocksText="0">
      <xdr:nvSpPr>
        <xdr:cNvPr id="10" name="Text Box 9">
          <a:extLst>
            <a:ext uri="{FF2B5EF4-FFF2-40B4-BE49-F238E27FC236}">
              <a16:creationId xmlns:a16="http://schemas.microsoft.com/office/drawing/2014/main" id="{00000000-0008-0000-0600-00000A000000}"/>
            </a:ext>
          </a:extLst>
        </xdr:cNvPr>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a:extLst>
            <a:ext uri="{FF2B5EF4-FFF2-40B4-BE49-F238E27FC236}">
              <a16:creationId xmlns:a16="http://schemas.microsoft.com/office/drawing/2014/main" id="{00000000-0008-0000-0600-00000B000000}"/>
            </a:ext>
          </a:extLst>
        </xdr:cNvPr>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00000000-0008-0000-0600-00000C000000}"/>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a:extLst>
            <a:ext uri="{FF2B5EF4-FFF2-40B4-BE49-F238E27FC236}">
              <a16:creationId xmlns:a16="http://schemas.microsoft.com/office/drawing/2014/main" id="{00000000-0008-0000-0600-00000D000000}"/>
            </a:ext>
          </a:extLst>
        </xdr:cNvPr>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a:extLst>
            <a:ext uri="{FF2B5EF4-FFF2-40B4-BE49-F238E27FC236}">
              <a16:creationId xmlns:a16="http://schemas.microsoft.com/office/drawing/2014/main" id="{00000000-0008-0000-0600-00000E000000}"/>
            </a:ext>
          </a:extLst>
        </xdr:cNvPr>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a:extLst>
            <a:ext uri="{FF2B5EF4-FFF2-40B4-BE49-F238E27FC236}">
              <a16:creationId xmlns:a16="http://schemas.microsoft.com/office/drawing/2014/main" id="{00000000-0008-0000-0600-00000F000000}"/>
            </a:ext>
          </a:extLst>
        </xdr:cNvPr>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a:extLst>
            <a:ext uri="{FF2B5EF4-FFF2-40B4-BE49-F238E27FC236}">
              <a16:creationId xmlns:a16="http://schemas.microsoft.com/office/drawing/2014/main" id="{00000000-0008-0000-0600-000010000000}"/>
            </a:ext>
          </a:extLst>
        </xdr:cNvPr>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00000000-0008-0000-0600-000011000000}"/>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a:extLst>
            <a:ext uri="{FF2B5EF4-FFF2-40B4-BE49-F238E27FC236}">
              <a16:creationId xmlns:a16="http://schemas.microsoft.com/office/drawing/2014/main" id="{00000000-0008-0000-0600-000012000000}"/>
            </a:ext>
          </a:extLst>
        </xdr:cNvPr>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a:extLst>
            <a:ext uri="{FF2B5EF4-FFF2-40B4-BE49-F238E27FC236}">
              <a16:creationId xmlns:a16="http://schemas.microsoft.com/office/drawing/2014/main" id="{00000000-0008-0000-0600-000013000000}"/>
            </a:ext>
          </a:extLst>
        </xdr:cNvPr>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a:extLst>
            <a:ext uri="{FF2B5EF4-FFF2-40B4-BE49-F238E27FC236}">
              <a16:creationId xmlns:a16="http://schemas.microsoft.com/office/drawing/2014/main" id="{00000000-0008-0000-0600-000014000000}"/>
            </a:ext>
          </a:extLst>
        </xdr:cNvPr>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a:extLst>
            <a:ext uri="{FF2B5EF4-FFF2-40B4-BE49-F238E27FC236}">
              <a16:creationId xmlns:a16="http://schemas.microsoft.com/office/drawing/2014/main" id="{00000000-0008-0000-0600-000015000000}"/>
            </a:ext>
          </a:extLst>
        </xdr:cNvPr>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00000000-0008-0000-0600-000016000000}"/>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a:extLst>
            <a:ext uri="{FF2B5EF4-FFF2-40B4-BE49-F238E27FC236}">
              <a16:creationId xmlns:a16="http://schemas.microsoft.com/office/drawing/2014/main" id="{00000000-0008-0000-0600-000017000000}"/>
            </a:ext>
          </a:extLst>
        </xdr:cNvPr>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a:extLst>
            <a:ext uri="{FF2B5EF4-FFF2-40B4-BE49-F238E27FC236}">
              <a16:creationId xmlns:a16="http://schemas.microsoft.com/office/drawing/2014/main" id="{00000000-0008-0000-0600-000018000000}"/>
            </a:ext>
          </a:extLst>
        </xdr:cNvPr>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03/03/2023</a:t>
          </a:r>
        </a:p>
      </xdr:txBody>
    </xdr:sp>
    <xdr:clientData/>
  </xdr:oneCellAnchor>
  <xdr:oneCellAnchor>
    <xdr:from>
      <xdr:col>1</xdr:col>
      <xdr:colOff>9525</xdr:colOff>
      <xdr:row>12</xdr:row>
      <xdr:rowOff>9525</xdr:rowOff>
    </xdr:from>
    <xdr:ext cx="1762125" cy="200025"/>
    <xdr:sp macro="" textlink="" fLocksText="0">
      <xdr:nvSpPr>
        <xdr:cNvPr id="25" name="Text Box 24">
          <a:extLst>
            <a:ext uri="{FF2B5EF4-FFF2-40B4-BE49-F238E27FC236}">
              <a16:creationId xmlns:a16="http://schemas.microsoft.com/office/drawing/2014/main" id="{00000000-0008-0000-0600-000019000000}"/>
            </a:ext>
          </a:extLst>
        </xdr:cNvPr>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a:extLst>
            <a:ext uri="{FF2B5EF4-FFF2-40B4-BE49-F238E27FC236}">
              <a16:creationId xmlns:a16="http://schemas.microsoft.com/office/drawing/2014/main" id="{00000000-0008-0000-0600-00001A000000}"/>
            </a:ext>
          </a:extLst>
        </xdr:cNvPr>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Mar 2023</a:t>
          </a:r>
        </a:p>
      </xdr:txBody>
    </xdr:sp>
    <xdr:clientData/>
  </xdr:oneCellAnchor>
  <xdr:oneCellAnchor>
    <xdr:from>
      <xdr:col>0</xdr:col>
      <xdr:colOff>9525</xdr:colOff>
      <xdr:row>14</xdr:row>
      <xdr:rowOff>9525</xdr:rowOff>
    </xdr:from>
    <xdr:ext cx="6524625" cy="333375"/>
    <xdr:sp macro="" textlink="" fLocksText="0">
      <xdr:nvSpPr>
        <xdr:cNvPr id="27" name="Text Box 26">
          <a:extLst>
            <a:ext uri="{FF2B5EF4-FFF2-40B4-BE49-F238E27FC236}">
              <a16:creationId xmlns:a16="http://schemas.microsoft.com/office/drawing/2014/main" id="{00000000-0008-0000-0600-00001B000000}"/>
            </a:ext>
          </a:extLst>
        </xdr:cNvPr>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a:extLst>
            <a:ext uri="{FF2B5EF4-FFF2-40B4-BE49-F238E27FC236}">
              <a16:creationId xmlns:a16="http://schemas.microsoft.com/office/drawing/2014/main" id="{00000000-0008-0000-0600-00001C000000}"/>
            </a:ext>
          </a:extLst>
        </xdr:cNvPr>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a:extLst>
            <a:ext uri="{FF2B5EF4-FFF2-40B4-BE49-F238E27FC236}">
              <a16:creationId xmlns:a16="http://schemas.microsoft.com/office/drawing/2014/main" id="{00000000-0008-0000-0600-00001D000000}"/>
            </a:ext>
          </a:extLst>
        </xdr:cNvPr>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a:extLst>
            <a:ext uri="{FF2B5EF4-FFF2-40B4-BE49-F238E27FC236}">
              <a16:creationId xmlns:a16="http://schemas.microsoft.com/office/drawing/2014/main" id="{00000000-0008-0000-0600-00001E000000}"/>
            </a:ext>
          </a:extLst>
        </xdr:cNvPr>
        <xdr:cNvSpPr txBox="1">
          <a:spLocks noChangeArrowheads="1"/>
        </xdr:cNvSpPr>
      </xdr:nvSpPr>
      <xdr:spPr bwMode="auto">
        <a:xfrm>
          <a:off x="9525" y="11249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a:extLst>
            <a:ext uri="{FF2B5EF4-FFF2-40B4-BE49-F238E27FC236}">
              <a16:creationId xmlns:a16="http://schemas.microsoft.com/office/drawing/2014/main" id="{00000000-0008-0000-0600-00001F000000}"/>
            </a:ext>
          </a:extLst>
        </xdr:cNvPr>
        <xdr:cNvSpPr txBox="1">
          <a:spLocks noChangeArrowheads="1"/>
        </xdr:cNvSpPr>
      </xdr:nvSpPr>
      <xdr:spPr bwMode="auto">
        <a:xfrm>
          <a:off x="9525" y="11439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a:extLst>
            <a:ext uri="{FF2B5EF4-FFF2-40B4-BE49-F238E27FC236}">
              <a16:creationId xmlns:a16="http://schemas.microsoft.com/office/drawing/2014/main" id="{00000000-0008-0000-0600-000020000000}"/>
            </a:ext>
          </a:extLst>
        </xdr:cNvPr>
        <xdr:cNvSpPr txBox="1">
          <a:spLocks noChangeArrowheads="1"/>
        </xdr:cNvSpPr>
      </xdr:nvSpPr>
      <xdr:spPr bwMode="auto">
        <a:xfrm>
          <a:off x="9525" y="11630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a:extLst>
            <a:ext uri="{FF2B5EF4-FFF2-40B4-BE49-F238E27FC236}">
              <a16:creationId xmlns:a16="http://schemas.microsoft.com/office/drawing/2014/main" id="{00000000-0008-0000-0600-000021000000}"/>
            </a:ext>
          </a:extLst>
        </xdr:cNvPr>
        <xdr:cNvSpPr txBox="1">
          <a:spLocks noChangeArrowheads="1"/>
        </xdr:cNvSpPr>
      </xdr:nvSpPr>
      <xdr:spPr bwMode="auto">
        <a:xfrm>
          <a:off x="9525" y="120110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a:extLst>
            <a:ext uri="{FF2B5EF4-FFF2-40B4-BE49-F238E27FC236}">
              <a16:creationId xmlns:a16="http://schemas.microsoft.com/office/drawing/2014/main" id="{00000000-0008-0000-0600-000022000000}"/>
            </a:ext>
          </a:extLst>
        </xdr:cNvPr>
        <xdr:cNvSpPr txBox="1">
          <a:spLocks noChangeArrowheads="1"/>
        </xdr:cNvSpPr>
      </xdr:nvSpPr>
      <xdr:spPr bwMode="auto">
        <a:xfrm>
          <a:off x="1228725" y="120110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a:extLst>
            <a:ext uri="{FF2B5EF4-FFF2-40B4-BE49-F238E27FC236}">
              <a16:creationId xmlns:a16="http://schemas.microsoft.com/office/drawing/2014/main" id="{00000000-0008-0000-0600-000023000000}"/>
            </a:ext>
          </a:extLst>
        </xdr:cNvPr>
        <xdr:cNvSpPr txBox="1">
          <a:spLocks noChangeArrowheads="1"/>
        </xdr:cNvSpPr>
      </xdr:nvSpPr>
      <xdr:spPr bwMode="auto">
        <a:xfrm>
          <a:off x="9525" y="122015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a:extLst>
            <a:ext uri="{FF2B5EF4-FFF2-40B4-BE49-F238E27FC236}">
              <a16:creationId xmlns:a16="http://schemas.microsoft.com/office/drawing/2014/main" id="{00000000-0008-0000-0600-000024000000}"/>
            </a:ext>
          </a:extLst>
        </xdr:cNvPr>
        <xdr:cNvSpPr txBox="1">
          <a:spLocks noChangeArrowheads="1"/>
        </xdr:cNvSpPr>
      </xdr:nvSpPr>
      <xdr:spPr bwMode="auto">
        <a:xfrm>
          <a:off x="1228725" y="122015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a:extLst>
            <a:ext uri="{FF2B5EF4-FFF2-40B4-BE49-F238E27FC236}">
              <a16:creationId xmlns:a16="http://schemas.microsoft.com/office/drawing/2014/main" id="{00000000-0008-0000-0600-000025000000}"/>
            </a:ext>
          </a:extLst>
        </xdr:cNvPr>
        <xdr:cNvSpPr txBox="1">
          <a:spLocks noChangeArrowheads="1"/>
        </xdr:cNvSpPr>
      </xdr:nvSpPr>
      <xdr:spPr bwMode="auto">
        <a:xfrm>
          <a:off x="9525" y="13535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200025"/>
    <xdr:sp macro="" textlink="" fLocksText="0">
      <xdr:nvSpPr>
        <xdr:cNvPr id="38" name="Text Box 37">
          <a:extLst>
            <a:ext uri="{FF2B5EF4-FFF2-40B4-BE49-F238E27FC236}">
              <a16:creationId xmlns:a16="http://schemas.microsoft.com/office/drawing/2014/main" id="{00000000-0008-0000-0600-000026000000}"/>
            </a:ext>
          </a:extLst>
        </xdr:cNvPr>
        <xdr:cNvSpPr txBox="1">
          <a:spLocks noChangeArrowheads="1"/>
        </xdr:cNvSpPr>
      </xdr:nvSpPr>
      <xdr:spPr bwMode="auto">
        <a:xfrm>
          <a:off x="1228725" y="13535025"/>
          <a:ext cx="3238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00000000-0008-0000-0700-000002000000}"/>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00000000-0008-0000-0700-000003000000}"/>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oneCell">
    <xdr:from>
      <xdr:col>4</xdr:col>
      <xdr:colOff>819150</xdr:colOff>
      <xdr:row>16</xdr:row>
      <xdr:rowOff>152400</xdr:rowOff>
    </xdr:from>
    <xdr:to>
      <xdr:col>6</xdr:col>
      <xdr:colOff>876300</xdr:colOff>
      <xdr:row>18</xdr:row>
      <xdr:rowOff>0</xdr:rowOff>
    </xdr:to>
    <xdr:sp macro="" textlink="" fLocksText="0">
      <xdr:nvSpPr>
        <xdr:cNvPr id="5" name="Text Box 26">
          <a:extLst>
            <a:ext uri="{FF2B5EF4-FFF2-40B4-BE49-F238E27FC236}">
              <a16:creationId xmlns:a16="http://schemas.microsoft.com/office/drawing/2014/main" id="{00000000-0008-0000-0700-000005000000}"/>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102</xdr:row>
      <xdr:rowOff>8282</xdr:rowOff>
    </xdr:from>
    <xdr:to>
      <xdr:col>3</xdr:col>
      <xdr:colOff>253448</xdr:colOff>
      <xdr:row>103</xdr:row>
      <xdr:rowOff>16564</xdr:rowOff>
    </xdr:to>
    <xdr:sp macro="" textlink="" fLocksText="0">
      <xdr:nvSpPr>
        <xdr:cNvPr id="6" name="Text Box 32">
          <a:extLst>
            <a:ext uri="{FF2B5EF4-FFF2-40B4-BE49-F238E27FC236}">
              <a16:creationId xmlns:a16="http://schemas.microsoft.com/office/drawing/2014/main" id="{00000000-0008-0000-0700-000006000000}"/>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102</xdr:row>
      <xdr:rowOff>0</xdr:rowOff>
    </xdr:from>
    <xdr:to>
      <xdr:col>7</xdr:col>
      <xdr:colOff>57150</xdr:colOff>
      <xdr:row>103</xdr:row>
      <xdr:rowOff>8282</xdr:rowOff>
    </xdr:to>
    <xdr:sp macro="" textlink="" fLocksText="0">
      <xdr:nvSpPr>
        <xdr:cNvPr id="7" name="Text Box 32">
          <a:extLst>
            <a:ext uri="{FF2B5EF4-FFF2-40B4-BE49-F238E27FC236}">
              <a16:creationId xmlns:a16="http://schemas.microsoft.com/office/drawing/2014/main" id="{00000000-0008-0000-0700-000007000000}"/>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00000000-0008-0000-0700-000008000000}"/>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showOutlineSymbols="0" topLeftCell="A58" zoomScaleNormal="100" workbookViewId="0">
      <selection activeCell="G65" sqref="G65"/>
    </sheetView>
  </sheetViews>
  <sheetFormatPr defaultRowHeight="15" x14ac:dyDescent="0.25"/>
  <cols>
    <col min="1" max="1" width="32.7109375" customWidth="1"/>
    <col min="2" max="3" width="8.5703125" customWidth="1"/>
    <col min="4" max="4" width="15.140625" customWidth="1"/>
    <col min="5" max="5" width="16.42578125" customWidth="1"/>
    <col min="6" max="6" width="15.5703125" customWidth="1"/>
    <col min="7" max="7" width="17.7109375" customWidth="1"/>
    <col min="8" max="8" width="13.28515625" bestFit="1" customWidth="1"/>
    <col min="9" max="9" width="11.140625" bestFit="1" customWidth="1"/>
    <col min="10" max="10" width="15.28515625" bestFit="1" customWidth="1"/>
    <col min="11" max="11" width="12.7109375" bestFit="1" customWidth="1"/>
    <col min="12" max="12" width="11.28515625" bestFit="1" customWidth="1"/>
  </cols>
  <sheetData>
    <row r="1" spans="1:7" ht="46.5" customHeight="1" x14ac:dyDescent="0.25">
      <c r="A1" s="209"/>
      <c r="B1" s="209"/>
      <c r="C1" s="18"/>
    </row>
    <row r="2" spans="1:7" ht="33" customHeight="1" x14ac:dyDescent="0.25">
      <c r="A2" s="210"/>
    </row>
    <row r="3" spans="1:7" ht="27" customHeight="1" x14ac:dyDescent="0.25">
      <c r="A3" s="6"/>
    </row>
    <row r="4" spans="1:7" ht="12.75" customHeight="1" x14ac:dyDescent="0.25">
      <c r="A4" s="184"/>
    </row>
    <row r="5" spans="1:7" ht="9.75" customHeight="1" x14ac:dyDescent="0.25">
      <c r="A5" s="209"/>
      <c r="B5" s="209"/>
      <c r="C5" s="209"/>
    </row>
    <row r="6" spans="1:7" ht="15.75" customHeight="1" x14ac:dyDescent="0.25">
      <c r="A6" s="206"/>
      <c r="B6" s="206"/>
    </row>
    <row r="7" spans="1:7" ht="15.75" customHeight="1" x14ac:dyDescent="0.25">
      <c r="A7" s="207"/>
      <c r="B7" s="207"/>
    </row>
    <row r="8" spans="1:7" ht="15.75" customHeight="1" x14ac:dyDescent="0.25">
      <c r="A8" s="206"/>
      <c r="B8" s="206"/>
    </row>
    <row r="9" spans="1:7" ht="15.75" customHeight="1" x14ac:dyDescent="0.25">
      <c r="A9" s="207"/>
      <c r="B9" s="207"/>
    </row>
    <row r="10" spans="1:7" ht="15.75" customHeight="1" x14ac:dyDescent="0.25">
      <c r="A10" s="206"/>
      <c r="B10" s="206"/>
    </row>
    <row r="11" spans="1:7" ht="15.75" customHeight="1" x14ac:dyDescent="0.25">
      <c r="A11" s="207"/>
      <c r="B11" s="207"/>
    </row>
    <row r="12" spans="1:7" ht="15.75" customHeight="1" x14ac:dyDescent="0.25">
      <c r="A12" s="206"/>
      <c r="B12" s="206"/>
    </row>
    <row r="13" spans="1:7" ht="15.75" customHeight="1" x14ac:dyDescent="0.25">
      <c r="A13" s="207"/>
      <c r="B13" s="207"/>
    </row>
    <row r="14" spans="1:7" ht="8.25" customHeight="1" x14ac:dyDescent="0.25">
      <c r="A14" s="208"/>
      <c r="B14" s="208"/>
      <c r="C14" s="208"/>
    </row>
    <row r="15" spans="1:7" ht="26.25" customHeight="1" x14ac:dyDescent="0.25">
      <c r="A15" s="247" t="s">
        <v>12</v>
      </c>
      <c r="B15" s="249" t="s">
        <v>13</v>
      </c>
      <c r="C15" s="249" t="s">
        <v>14</v>
      </c>
      <c r="D15" s="251" t="s">
        <v>15</v>
      </c>
      <c r="E15" s="251"/>
      <c r="F15" s="251" t="s">
        <v>16</v>
      </c>
      <c r="G15" s="252"/>
    </row>
    <row r="16" spans="1:7" ht="33.75" customHeight="1" x14ac:dyDescent="0.25">
      <c r="A16" s="248"/>
      <c r="B16" s="250"/>
      <c r="C16" s="250"/>
      <c r="D16" s="205" t="s">
        <v>890</v>
      </c>
      <c r="E16" s="205" t="s">
        <v>18</v>
      </c>
      <c r="F16" s="205" t="s">
        <v>889</v>
      </c>
      <c r="G16" s="1" t="s">
        <v>18</v>
      </c>
    </row>
    <row r="17" spans="1:12" ht="37.5" customHeight="1" x14ac:dyDescent="0.25">
      <c r="A17" s="195" t="s">
        <v>19</v>
      </c>
      <c r="B17" s="197" t="s">
        <v>20</v>
      </c>
      <c r="C17" s="197"/>
      <c r="D17" s="198">
        <f>D18+D21+D24+D25+D28+D29+D30+D31</f>
        <v>955751242</v>
      </c>
      <c r="E17" s="198">
        <f>E18+E21+E24+E25+E28+E29+E30+E31</f>
        <v>2092891389</v>
      </c>
      <c r="F17" s="198">
        <f>F18+F21+F24+F25+F28+F29+F30+F31</f>
        <v>0</v>
      </c>
      <c r="G17" s="2">
        <f>G18+G21+G24+G25+G28+G29+G30+G31</f>
        <v>0</v>
      </c>
      <c r="I17" s="228"/>
      <c r="J17" s="229"/>
      <c r="K17" s="228"/>
      <c r="L17" s="229"/>
    </row>
    <row r="18" spans="1:12" ht="26.25" customHeight="1" x14ac:dyDescent="0.25">
      <c r="A18" s="191" t="s">
        <v>21</v>
      </c>
      <c r="B18" s="193" t="s">
        <v>22</v>
      </c>
      <c r="C18" s="193"/>
      <c r="D18" s="194">
        <f>D19+D20</f>
        <v>393544397</v>
      </c>
      <c r="E18" s="194">
        <f>E19+E20</f>
        <v>819867944</v>
      </c>
      <c r="F18" s="194">
        <f>F19+F20</f>
        <v>0</v>
      </c>
      <c r="G18" s="3">
        <f>G19+G20</f>
        <v>0</v>
      </c>
      <c r="I18" s="228"/>
      <c r="J18" s="229"/>
      <c r="K18" s="228"/>
      <c r="L18" s="229"/>
    </row>
    <row r="19" spans="1:12" ht="26.25" customHeight="1" x14ac:dyDescent="0.25">
      <c r="A19" s="199" t="s">
        <v>23</v>
      </c>
      <c r="B19" s="201" t="s">
        <v>24</v>
      </c>
      <c r="C19" s="201"/>
      <c r="D19" s="202">
        <v>0</v>
      </c>
      <c r="E19" s="202">
        <v>0</v>
      </c>
      <c r="F19" s="202">
        <v>0</v>
      </c>
      <c r="G19" s="4">
        <v>0</v>
      </c>
      <c r="J19" s="229"/>
      <c r="L19" s="229"/>
    </row>
    <row r="20" spans="1:12" ht="26.25" customHeight="1" x14ac:dyDescent="0.25">
      <c r="A20" s="199" t="s">
        <v>25</v>
      </c>
      <c r="B20" s="201" t="s">
        <v>26</v>
      </c>
      <c r="C20" s="201"/>
      <c r="D20" s="202">
        <v>393544397</v>
      </c>
      <c r="E20" s="202">
        <v>819867944</v>
      </c>
      <c r="F20" s="202">
        <v>0</v>
      </c>
      <c r="G20" s="4">
        <v>0</v>
      </c>
      <c r="I20" s="228"/>
      <c r="J20" s="229"/>
      <c r="K20" s="228"/>
      <c r="L20" s="229"/>
    </row>
    <row r="21" spans="1:12" ht="26.25" customHeight="1" x14ac:dyDescent="0.25">
      <c r="A21" s="191" t="s">
        <v>27</v>
      </c>
      <c r="B21" s="193" t="s">
        <v>28</v>
      </c>
      <c r="C21" s="193"/>
      <c r="D21" s="194">
        <f>D22+D23</f>
        <v>483364353</v>
      </c>
      <c r="E21" s="194">
        <f>E22+E23</f>
        <v>1013280454</v>
      </c>
      <c r="F21" s="194">
        <f>F22+F23</f>
        <v>0</v>
      </c>
      <c r="G21" s="3">
        <f>G22+G23</f>
        <v>0</v>
      </c>
      <c r="I21" s="228"/>
      <c r="J21" s="229"/>
      <c r="K21" s="228"/>
      <c r="L21" s="229"/>
    </row>
    <row r="22" spans="1:12" ht="26.25" customHeight="1" x14ac:dyDescent="0.25">
      <c r="A22" s="199" t="s">
        <v>29</v>
      </c>
      <c r="B22" s="201" t="s">
        <v>30</v>
      </c>
      <c r="C22" s="201"/>
      <c r="D22" s="202">
        <v>364843806</v>
      </c>
      <c r="E22" s="202">
        <v>701527010</v>
      </c>
      <c r="F22" s="202">
        <v>0</v>
      </c>
      <c r="G22" s="4">
        <v>0</v>
      </c>
      <c r="I22" s="228"/>
      <c r="J22" s="229"/>
      <c r="K22" s="228"/>
      <c r="L22" s="229"/>
    </row>
    <row r="23" spans="1:12" ht="37.5" customHeight="1" x14ac:dyDescent="0.25">
      <c r="A23" s="199" t="s">
        <v>31</v>
      </c>
      <c r="B23" s="201" t="s">
        <v>32</v>
      </c>
      <c r="C23" s="201"/>
      <c r="D23" s="202">
        <v>118520547</v>
      </c>
      <c r="E23" s="202">
        <v>311753444</v>
      </c>
      <c r="F23" s="202">
        <v>0</v>
      </c>
      <c r="G23" s="4">
        <v>0</v>
      </c>
      <c r="I23" s="228"/>
      <c r="J23" s="229"/>
      <c r="K23" s="228"/>
      <c r="L23" s="229"/>
    </row>
    <row r="24" spans="1:12" ht="37.5" customHeight="1" x14ac:dyDescent="0.25">
      <c r="A24" s="191" t="s">
        <v>33</v>
      </c>
      <c r="B24" s="193" t="s">
        <v>34</v>
      </c>
      <c r="C24" s="193"/>
      <c r="D24" s="194">
        <v>94866215</v>
      </c>
      <c r="E24" s="194">
        <v>213196738</v>
      </c>
      <c r="F24" s="194">
        <v>0</v>
      </c>
      <c r="G24" s="3">
        <v>0</v>
      </c>
      <c r="I24" s="228"/>
      <c r="J24" s="229"/>
      <c r="K24" s="228"/>
      <c r="L24" s="229"/>
    </row>
    <row r="25" spans="1:12" ht="48.75" customHeight="1" x14ac:dyDescent="0.25">
      <c r="A25" s="191" t="s">
        <v>35</v>
      </c>
      <c r="B25" s="193" t="s">
        <v>36</v>
      </c>
      <c r="C25" s="193"/>
      <c r="D25" s="194">
        <f>D26-D27</f>
        <v>-16023723</v>
      </c>
      <c r="E25" s="194">
        <f>E26-E27</f>
        <v>46546253</v>
      </c>
      <c r="F25" s="194">
        <f>F26-F27</f>
        <v>0</v>
      </c>
      <c r="G25" s="3">
        <f>G26-G27</f>
        <v>0</v>
      </c>
      <c r="I25" s="228"/>
      <c r="J25" s="229"/>
      <c r="K25" s="228"/>
      <c r="L25" s="229"/>
    </row>
    <row r="26" spans="1:12" ht="48.75" customHeight="1" x14ac:dyDescent="0.25">
      <c r="A26" s="199" t="s">
        <v>37</v>
      </c>
      <c r="B26" s="201" t="s">
        <v>38</v>
      </c>
      <c r="C26" s="201"/>
      <c r="D26" s="202">
        <v>9481847</v>
      </c>
      <c r="E26" s="202">
        <v>46831016</v>
      </c>
      <c r="F26" s="202">
        <v>0</v>
      </c>
      <c r="G26" s="4">
        <v>0</v>
      </c>
      <c r="I26" s="228"/>
      <c r="J26" s="229"/>
      <c r="K26" s="228"/>
      <c r="L26" s="229"/>
    </row>
    <row r="27" spans="1:12" ht="48.75" customHeight="1" x14ac:dyDescent="0.25">
      <c r="A27" s="199" t="s">
        <v>39</v>
      </c>
      <c r="B27" s="201" t="s">
        <v>40</v>
      </c>
      <c r="C27" s="201"/>
      <c r="D27" s="202">
        <v>25505570</v>
      </c>
      <c r="E27" s="202">
        <v>284763</v>
      </c>
      <c r="F27" s="202">
        <v>0</v>
      </c>
      <c r="G27" s="4">
        <v>0</v>
      </c>
      <c r="I27" s="228"/>
      <c r="J27" s="229"/>
      <c r="K27" s="228"/>
      <c r="L27" s="229"/>
    </row>
    <row r="28" spans="1:12" ht="25.5" x14ac:dyDescent="0.25">
      <c r="A28" s="191" t="s">
        <v>41</v>
      </c>
      <c r="B28" s="193" t="s">
        <v>42</v>
      </c>
      <c r="C28" s="193"/>
      <c r="D28" s="194">
        <v>0</v>
      </c>
      <c r="E28" s="194">
        <v>0</v>
      </c>
      <c r="F28" s="194">
        <v>0</v>
      </c>
      <c r="G28" s="3">
        <v>0</v>
      </c>
      <c r="J28" s="229"/>
      <c r="L28" s="229"/>
    </row>
    <row r="29" spans="1:12" ht="51" x14ac:dyDescent="0.25">
      <c r="A29" s="191" t="s">
        <v>43</v>
      </c>
      <c r="B29" s="193" t="s">
        <v>44</v>
      </c>
      <c r="C29" s="193"/>
      <c r="D29" s="194">
        <v>0</v>
      </c>
      <c r="E29" s="194">
        <v>0</v>
      </c>
      <c r="F29" s="194">
        <v>0</v>
      </c>
      <c r="G29" s="3">
        <v>0</v>
      </c>
      <c r="J29" s="229"/>
      <c r="L29" s="229"/>
    </row>
    <row r="30" spans="1:12" ht="25.5" x14ac:dyDescent="0.25">
      <c r="A30" s="191" t="s">
        <v>45</v>
      </c>
      <c r="B30" s="193" t="s">
        <v>46</v>
      </c>
      <c r="C30" s="193"/>
      <c r="D30" s="194">
        <v>0</v>
      </c>
      <c r="E30" s="194">
        <v>0</v>
      </c>
      <c r="F30" s="194">
        <v>0</v>
      </c>
      <c r="G30" s="3">
        <v>0</v>
      </c>
      <c r="J30" s="229"/>
      <c r="L30" s="229"/>
    </row>
    <row r="31" spans="1:12" ht="102" x14ac:dyDescent="0.25">
      <c r="A31" s="191" t="s">
        <v>47</v>
      </c>
      <c r="B31" s="193" t="s">
        <v>48</v>
      </c>
      <c r="C31" s="193"/>
      <c r="D31" s="194">
        <v>0</v>
      </c>
      <c r="E31" s="194">
        <v>0</v>
      </c>
      <c r="F31" s="194">
        <v>0</v>
      </c>
      <c r="G31" s="3">
        <v>0</v>
      </c>
      <c r="J31" s="229"/>
      <c r="L31" s="229"/>
    </row>
    <row r="32" spans="1:12" ht="25.5" x14ac:dyDescent="0.25">
      <c r="A32" s="195" t="s">
        <v>49</v>
      </c>
      <c r="B32" s="197" t="s">
        <v>50</v>
      </c>
      <c r="C32" s="197"/>
      <c r="D32" s="198">
        <f>D33+D37+D38+D39+D40</f>
        <v>907488</v>
      </c>
      <c r="E32" s="198">
        <f>E33+E37+E38+E39+E40</f>
        <v>907488</v>
      </c>
      <c r="F32" s="198">
        <f>F33+F37+F38+F39+F40</f>
        <v>0</v>
      </c>
      <c r="G32" s="2">
        <f>G33+G37+G38+G39+G40</f>
        <v>0</v>
      </c>
      <c r="I32" s="228"/>
      <c r="J32" s="229"/>
      <c r="K32" s="228"/>
      <c r="L32" s="229"/>
    </row>
    <row r="33" spans="1:12" ht="51" x14ac:dyDescent="0.25">
      <c r="A33" s="191" t="s">
        <v>51</v>
      </c>
      <c r="B33" s="193" t="s">
        <v>52</v>
      </c>
      <c r="C33" s="193"/>
      <c r="D33" s="194">
        <f>D34+D35+D36</f>
        <v>907488</v>
      </c>
      <c r="E33" s="194">
        <f>E34+E35+E36</f>
        <v>907488</v>
      </c>
      <c r="F33" s="194">
        <f>F34+F35+F36</f>
        <v>0</v>
      </c>
      <c r="G33" s="3">
        <f>G34+G35+G36</f>
        <v>0</v>
      </c>
      <c r="I33" s="228"/>
      <c r="J33" s="229"/>
      <c r="K33" s="228"/>
      <c r="L33" s="229"/>
    </row>
    <row r="34" spans="1:12" ht="25.5" x14ac:dyDescent="0.25">
      <c r="A34" s="199" t="s">
        <v>53</v>
      </c>
      <c r="B34" s="201" t="s">
        <v>54</v>
      </c>
      <c r="C34" s="201"/>
      <c r="D34" s="202">
        <v>604992</v>
      </c>
      <c r="E34" s="202">
        <v>604992</v>
      </c>
      <c r="F34" s="202">
        <v>0</v>
      </c>
      <c r="G34" s="4">
        <v>0</v>
      </c>
      <c r="I34" s="228"/>
      <c r="J34" s="229"/>
      <c r="K34" s="228"/>
      <c r="L34" s="229"/>
    </row>
    <row r="35" spans="1:12" ht="25.5" x14ac:dyDescent="0.25">
      <c r="A35" s="199" t="s">
        <v>55</v>
      </c>
      <c r="B35" s="201" t="s">
        <v>56</v>
      </c>
      <c r="C35" s="201"/>
      <c r="D35" s="202">
        <v>0</v>
      </c>
      <c r="E35" s="202">
        <v>0</v>
      </c>
      <c r="F35" s="202">
        <v>0</v>
      </c>
      <c r="G35" s="4">
        <v>0</v>
      </c>
      <c r="J35" s="229"/>
      <c r="L35" s="229"/>
    </row>
    <row r="36" spans="1:12" ht="38.25" x14ac:dyDescent="0.25">
      <c r="A36" s="199" t="s">
        <v>57</v>
      </c>
      <c r="B36" s="201" t="s">
        <v>58</v>
      </c>
      <c r="C36" s="201"/>
      <c r="D36" s="202">
        <v>302496</v>
      </c>
      <c r="E36" s="202">
        <v>302496</v>
      </c>
      <c r="F36" s="202">
        <v>0</v>
      </c>
      <c r="G36" s="4">
        <v>0</v>
      </c>
      <c r="I36" s="228"/>
      <c r="J36" s="229"/>
      <c r="K36" s="228"/>
      <c r="L36" s="229"/>
    </row>
    <row r="37" spans="1:12" ht="38.25" x14ac:dyDescent="0.25">
      <c r="A37" s="191" t="s">
        <v>59</v>
      </c>
      <c r="B37" s="193" t="s">
        <v>60</v>
      </c>
      <c r="C37" s="193"/>
      <c r="D37" s="194">
        <v>0</v>
      </c>
      <c r="E37" s="194">
        <v>0</v>
      </c>
      <c r="F37" s="194">
        <v>0</v>
      </c>
      <c r="G37" s="3">
        <v>0</v>
      </c>
      <c r="J37" s="229"/>
      <c r="L37" s="229"/>
    </row>
    <row r="38" spans="1:12" ht="25.5" x14ac:dyDescent="0.25">
      <c r="A38" s="191" t="s">
        <v>61</v>
      </c>
      <c r="B38" s="193" t="s">
        <v>62</v>
      </c>
      <c r="C38" s="193"/>
      <c r="D38" s="194">
        <v>0</v>
      </c>
      <c r="E38" s="194">
        <v>0</v>
      </c>
      <c r="F38" s="194">
        <v>0</v>
      </c>
      <c r="G38" s="3">
        <v>0</v>
      </c>
      <c r="J38" s="229"/>
      <c r="L38" s="229"/>
    </row>
    <row r="39" spans="1:12" ht="76.5" x14ac:dyDescent="0.25">
      <c r="A39" s="191" t="s">
        <v>63</v>
      </c>
      <c r="B39" s="193" t="s">
        <v>64</v>
      </c>
      <c r="C39" s="193"/>
      <c r="D39" s="194">
        <v>0</v>
      </c>
      <c r="E39" s="194">
        <v>0</v>
      </c>
      <c r="F39" s="194">
        <v>0</v>
      </c>
      <c r="G39" s="3">
        <v>0</v>
      </c>
      <c r="J39" s="229"/>
      <c r="L39" s="229"/>
    </row>
    <row r="40" spans="1:12" ht="25.5" x14ac:dyDescent="0.25">
      <c r="A40" s="191" t="s">
        <v>65</v>
      </c>
      <c r="B40" s="193" t="s">
        <v>66</v>
      </c>
      <c r="C40" s="193"/>
      <c r="D40" s="194">
        <v>0</v>
      </c>
      <c r="E40" s="194">
        <v>0</v>
      </c>
      <c r="F40" s="194">
        <v>0</v>
      </c>
      <c r="G40" s="3">
        <v>0</v>
      </c>
      <c r="J40" s="229"/>
      <c r="L40" s="229"/>
    </row>
    <row r="41" spans="1:12" ht="25.5" x14ac:dyDescent="0.25">
      <c r="A41" s="195" t="s">
        <v>67</v>
      </c>
      <c r="B41" s="197" t="s">
        <v>68</v>
      </c>
      <c r="C41" s="197"/>
      <c r="D41" s="198">
        <f>D42+D43+D47+D48+D49+D50+D51+D52+D53+D54</f>
        <v>191076867</v>
      </c>
      <c r="E41" s="198">
        <f>E42+E43+E47+E48+E49+E50+E51+E52+E53+E54</f>
        <v>394179933</v>
      </c>
      <c r="F41" s="198">
        <f>F42+F43+F47+F48+F49+F50+F51+F52+F53+F54</f>
        <v>0</v>
      </c>
      <c r="G41" s="2">
        <f>G42+G43+G47+G48+G49+G50+G51+G52+G53+G54</f>
        <v>0</v>
      </c>
      <c r="I41" s="228"/>
      <c r="J41" s="229"/>
      <c r="K41" s="228"/>
      <c r="L41" s="229"/>
    </row>
    <row r="42" spans="1:12" ht="25.5" x14ac:dyDescent="0.25">
      <c r="A42" s="191" t="s">
        <v>69</v>
      </c>
      <c r="B42" s="193" t="s">
        <v>70</v>
      </c>
      <c r="C42" s="193"/>
      <c r="D42" s="194">
        <v>117821032</v>
      </c>
      <c r="E42" s="194">
        <v>247482945</v>
      </c>
      <c r="F42" s="194">
        <v>0</v>
      </c>
      <c r="G42" s="3">
        <v>0</v>
      </c>
      <c r="I42" s="228"/>
      <c r="J42" s="229"/>
      <c r="K42" s="228"/>
      <c r="L42" s="229"/>
    </row>
    <row r="43" spans="1:12" ht="25.5" x14ac:dyDescent="0.25">
      <c r="A43" s="191" t="s">
        <v>71</v>
      </c>
      <c r="B43" s="193" t="s">
        <v>72</v>
      </c>
      <c r="C43" s="193"/>
      <c r="D43" s="194">
        <v>15079486</v>
      </c>
      <c r="E43" s="194">
        <v>30156452</v>
      </c>
      <c r="F43" s="194">
        <v>0</v>
      </c>
      <c r="G43" s="3">
        <v>0</v>
      </c>
      <c r="I43" s="228"/>
      <c r="J43" s="229"/>
      <c r="K43" s="228"/>
      <c r="L43" s="229"/>
    </row>
    <row r="44" spans="1:12" ht="25.5" x14ac:dyDescent="0.25">
      <c r="A44" s="199" t="s">
        <v>73</v>
      </c>
      <c r="B44" s="201" t="s">
        <v>74</v>
      </c>
      <c r="C44" s="201"/>
      <c r="D44" s="202">
        <v>15000000</v>
      </c>
      <c r="E44" s="202">
        <v>30000000</v>
      </c>
      <c r="F44" s="202">
        <v>0</v>
      </c>
      <c r="G44" s="4">
        <v>0</v>
      </c>
      <c r="I44" s="228"/>
      <c r="J44" s="229"/>
      <c r="K44" s="228"/>
      <c r="L44" s="229"/>
    </row>
    <row r="45" spans="1:12" ht="25.5" x14ac:dyDescent="0.25">
      <c r="A45" s="199" t="s">
        <v>75</v>
      </c>
      <c r="B45" s="201" t="s">
        <v>76</v>
      </c>
      <c r="C45" s="201"/>
      <c r="D45" s="202">
        <v>79486</v>
      </c>
      <c r="E45" s="202">
        <v>156452</v>
      </c>
      <c r="F45" s="202">
        <v>0</v>
      </c>
      <c r="G45" s="4">
        <v>0</v>
      </c>
      <c r="I45" s="228"/>
      <c r="J45" s="229"/>
      <c r="K45" s="228"/>
      <c r="L45" s="229"/>
    </row>
    <row r="46" spans="1:12" ht="76.5" x14ac:dyDescent="0.25">
      <c r="A46" s="199" t="s">
        <v>77</v>
      </c>
      <c r="B46" s="201" t="s">
        <v>78</v>
      </c>
      <c r="C46" s="201"/>
      <c r="D46" s="202">
        <v>0</v>
      </c>
      <c r="E46" s="202">
        <v>0</v>
      </c>
      <c r="F46" s="202">
        <v>0</v>
      </c>
      <c r="G46" s="4">
        <v>0</v>
      </c>
      <c r="J46" s="229"/>
      <c r="L46" s="229"/>
    </row>
    <row r="47" spans="1:12" ht="25.5" x14ac:dyDescent="0.25">
      <c r="A47" s="191" t="s">
        <v>79</v>
      </c>
      <c r="B47" s="193" t="s">
        <v>80</v>
      </c>
      <c r="C47" s="193"/>
      <c r="D47" s="194">
        <v>7700000</v>
      </c>
      <c r="E47" s="194">
        <v>15400000</v>
      </c>
      <c r="F47" s="194">
        <v>0</v>
      </c>
      <c r="G47" s="3">
        <v>0</v>
      </c>
      <c r="I47" s="228"/>
      <c r="J47" s="229"/>
      <c r="K47" s="228"/>
      <c r="L47" s="229"/>
    </row>
    <row r="48" spans="1:12" ht="25.5" x14ac:dyDescent="0.25">
      <c r="A48" s="191" t="s">
        <v>81</v>
      </c>
      <c r="B48" s="193" t="s">
        <v>82</v>
      </c>
      <c r="C48" s="193"/>
      <c r="D48" s="194">
        <v>16500000</v>
      </c>
      <c r="E48" s="194">
        <v>33000000</v>
      </c>
      <c r="F48" s="194">
        <v>0</v>
      </c>
      <c r="G48" s="3">
        <v>0</v>
      </c>
      <c r="I48" s="228"/>
      <c r="J48" s="229"/>
      <c r="K48" s="228"/>
      <c r="L48" s="229"/>
    </row>
    <row r="49" spans="1:12" ht="25.5" x14ac:dyDescent="0.25">
      <c r="A49" s="191" t="s">
        <v>83</v>
      </c>
      <c r="B49" s="193" t="s">
        <v>84</v>
      </c>
      <c r="C49" s="193"/>
      <c r="D49" s="194">
        <v>13200000</v>
      </c>
      <c r="E49" s="194">
        <v>26400000</v>
      </c>
      <c r="F49" s="194">
        <v>0</v>
      </c>
      <c r="G49" s="3">
        <v>0</v>
      </c>
      <c r="I49" s="228"/>
      <c r="J49" s="229"/>
      <c r="K49" s="228"/>
      <c r="L49" s="229"/>
    </row>
    <row r="50" spans="1:12" ht="38.25" x14ac:dyDescent="0.25">
      <c r="A50" s="230" t="s">
        <v>85</v>
      </c>
      <c r="B50" s="231" t="s">
        <v>86</v>
      </c>
      <c r="C50" s="231"/>
      <c r="D50" s="232">
        <v>0</v>
      </c>
      <c r="E50" s="232">
        <v>0</v>
      </c>
      <c r="F50" s="232">
        <v>0</v>
      </c>
      <c r="G50" s="233">
        <v>0</v>
      </c>
      <c r="H50" s="234"/>
      <c r="I50" s="235"/>
      <c r="J50" s="236"/>
      <c r="L50" s="229"/>
    </row>
    <row r="51" spans="1:12" ht="38.25" x14ac:dyDescent="0.25">
      <c r="A51" s="191" t="s">
        <v>87</v>
      </c>
      <c r="B51" s="193" t="s">
        <v>88</v>
      </c>
      <c r="C51" s="193"/>
      <c r="D51" s="194">
        <v>0</v>
      </c>
      <c r="E51" s="194">
        <v>0</v>
      </c>
      <c r="F51" s="194">
        <v>0</v>
      </c>
      <c r="G51" s="3">
        <v>0</v>
      </c>
      <c r="J51" s="229"/>
      <c r="L51" s="229"/>
    </row>
    <row r="52" spans="1:12" ht="25.5" x14ac:dyDescent="0.25">
      <c r="A52" s="191" t="s">
        <v>89</v>
      </c>
      <c r="B52" s="193" t="s">
        <v>90</v>
      </c>
      <c r="C52" s="193"/>
      <c r="D52" s="194">
        <v>9205480</v>
      </c>
      <c r="E52" s="194">
        <v>19397260</v>
      </c>
      <c r="F52" s="194">
        <v>0</v>
      </c>
      <c r="G52" s="3">
        <v>0</v>
      </c>
      <c r="I52" s="228"/>
      <c r="J52" s="229"/>
      <c r="K52" s="228"/>
      <c r="L52" s="229"/>
    </row>
    <row r="53" spans="1:12" ht="25.5" x14ac:dyDescent="0.25">
      <c r="A53" s="191" t="s">
        <v>91</v>
      </c>
      <c r="B53" s="193" t="s">
        <v>92</v>
      </c>
      <c r="C53" s="193"/>
      <c r="D53" s="194">
        <v>0</v>
      </c>
      <c r="E53" s="194">
        <v>0</v>
      </c>
      <c r="F53" s="194">
        <v>0</v>
      </c>
      <c r="G53" s="3">
        <v>0</v>
      </c>
      <c r="J53" s="229"/>
      <c r="L53" s="229"/>
    </row>
    <row r="54" spans="1:12" ht="25.5" x14ac:dyDescent="0.25">
      <c r="A54" s="191" t="s">
        <v>93</v>
      </c>
      <c r="B54" s="193" t="s">
        <v>94</v>
      </c>
      <c r="C54" s="193"/>
      <c r="D54" s="194">
        <f>D55+D56+D57+D58+D59+D60+D61+D62+D63+D64+D65+D66+D67+D68</f>
        <v>11570869</v>
      </c>
      <c r="E54" s="194">
        <f>E55+E56+E57+E58+E59+E60+E61+E62+E63+E64+E65+E66+E67+E68</f>
        <v>22343276</v>
      </c>
      <c r="F54" s="194">
        <f>F55+F56+F57+F58+F59+F60+F61+F62+F63+F64+F65+F66+F67+F68</f>
        <v>0</v>
      </c>
      <c r="G54" s="3">
        <f>G55+G56+G57+G58+G59+G60+G61+G62+G63+G64+G65+G66+G67+G68</f>
        <v>0</v>
      </c>
      <c r="I54" s="228"/>
      <c r="J54" s="229"/>
      <c r="K54" s="228"/>
      <c r="L54" s="229"/>
    </row>
    <row r="55" spans="1:12" ht="38.25" x14ac:dyDescent="0.25">
      <c r="A55" s="199" t="s">
        <v>95</v>
      </c>
      <c r="B55" s="201" t="s">
        <v>96</v>
      </c>
      <c r="C55" s="201"/>
      <c r="D55" s="202">
        <v>9000000</v>
      </c>
      <c r="E55" s="202">
        <v>18000000</v>
      </c>
      <c r="F55" s="202">
        <v>0</v>
      </c>
      <c r="G55" s="4">
        <v>0</v>
      </c>
      <c r="I55" s="228"/>
      <c r="J55" s="229"/>
      <c r="K55" s="228"/>
      <c r="L55" s="229"/>
    </row>
    <row r="56" spans="1:12" ht="51" x14ac:dyDescent="0.25">
      <c r="A56" s="199" t="s">
        <v>97</v>
      </c>
      <c r="B56" s="201" t="s">
        <v>98</v>
      </c>
      <c r="C56" s="201"/>
      <c r="D56" s="202">
        <v>0</v>
      </c>
      <c r="E56" s="202">
        <v>0</v>
      </c>
      <c r="F56" s="202">
        <v>0</v>
      </c>
      <c r="G56" s="4">
        <v>0</v>
      </c>
      <c r="J56" s="229"/>
      <c r="L56" s="229"/>
    </row>
    <row r="57" spans="1:12" ht="25.5" x14ac:dyDescent="0.25">
      <c r="A57" s="199" t="s">
        <v>99</v>
      </c>
      <c r="B57" s="201" t="s">
        <v>100</v>
      </c>
      <c r="C57" s="201"/>
      <c r="D57" s="202">
        <v>0</v>
      </c>
      <c r="E57" s="202">
        <v>0</v>
      </c>
      <c r="F57" s="202">
        <v>0</v>
      </c>
      <c r="G57" s="4">
        <v>0</v>
      </c>
      <c r="J57" s="229"/>
      <c r="L57" s="229"/>
    </row>
    <row r="58" spans="1:12" ht="38.25" x14ac:dyDescent="0.25">
      <c r="A58" s="199" t="s">
        <v>101</v>
      </c>
      <c r="B58" s="201" t="s">
        <v>102</v>
      </c>
      <c r="C58" s="201"/>
      <c r="D58" s="202">
        <v>0</v>
      </c>
      <c r="E58" s="202">
        <v>0</v>
      </c>
      <c r="F58" s="202">
        <v>0</v>
      </c>
      <c r="G58" s="4">
        <v>0</v>
      </c>
      <c r="J58" s="229"/>
      <c r="L58" s="229"/>
    </row>
    <row r="59" spans="1:12" ht="25.5" x14ac:dyDescent="0.25">
      <c r="A59" s="199" t="s">
        <v>103</v>
      </c>
      <c r="B59" s="201" t="s">
        <v>104</v>
      </c>
      <c r="C59" s="201"/>
      <c r="D59" s="202">
        <v>0</v>
      </c>
      <c r="E59" s="202">
        <v>0</v>
      </c>
      <c r="F59" s="202">
        <v>0</v>
      </c>
      <c r="G59" s="4">
        <v>0</v>
      </c>
      <c r="J59" s="229"/>
      <c r="L59" s="229"/>
    </row>
    <row r="60" spans="1:12" ht="25.5" x14ac:dyDescent="0.25">
      <c r="A60" s="199" t="s">
        <v>105</v>
      </c>
      <c r="B60" s="201" t="s">
        <v>106</v>
      </c>
      <c r="C60" s="201"/>
      <c r="D60" s="202">
        <v>0</v>
      </c>
      <c r="E60" s="202">
        <v>0</v>
      </c>
      <c r="F60" s="202">
        <v>0</v>
      </c>
      <c r="G60" s="4">
        <v>0</v>
      </c>
      <c r="J60" s="229"/>
      <c r="L60" s="229"/>
    </row>
    <row r="61" spans="1:12" ht="25.5" x14ac:dyDescent="0.25">
      <c r="A61" s="199" t="s">
        <v>107</v>
      </c>
      <c r="B61" s="201" t="s">
        <v>108</v>
      </c>
      <c r="C61" s="201"/>
      <c r="D61" s="202">
        <v>767120</v>
      </c>
      <c r="E61" s="202">
        <v>1616433</v>
      </c>
      <c r="F61" s="202">
        <v>0</v>
      </c>
      <c r="G61" s="4">
        <v>0</v>
      </c>
      <c r="I61" s="228"/>
      <c r="J61" s="229"/>
      <c r="K61" s="228"/>
      <c r="L61" s="229"/>
    </row>
    <row r="62" spans="1:12" ht="25.5" x14ac:dyDescent="0.25">
      <c r="A62" s="237" t="s">
        <v>109</v>
      </c>
      <c r="B62" s="238" t="s">
        <v>110</v>
      </c>
      <c r="C62" s="238"/>
      <c r="D62" s="286">
        <v>1693749</v>
      </c>
      <c r="E62" s="288">
        <v>2616843</v>
      </c>
      <c r="F62" s="239">
        <v>0</v>
      </c>
      <c r="G62" s="240">
        <v>0</v>
      </c>
      <c r="H62" s="246"/>
      <c r="I62" s="235"/>
      <c r="J62" s="236"/>
      <c r="K62" s="228"/>
      <c r="L62" s="229"/>
    </row>
    <row r="63" spans="1:12" ht="38.25" x14ac:dyDescent="0.25">
      <c r="A63" s="199" t="s">
        <v>111</v>
      </c>
      <c r="B63" s="201" t="s">
        <v>112</v>
      </c>
      <c r="C63" s="201"/>
      <c r="D63" s="239">
        <v>0</v>
      </c>
      <c r="E63" s="239">
        <v>0</v>
      </c>
      <c r="F63" s="202">
        <v>0</v>
      </c>
      <c r="G63" s="4">
        <v>0</v>
      </c>
      <c r="I63" s="245"/>
      <c r="J63" s="229"/>
      <c r="L63" s="229"/>
    </row>
    <row r="64" spans="1:12" ht="25.5" x14ac:dyDescent="0.25">
      <c r="A64" s="199" t="s">
        <v>113</v>
      </c>
      <c r="B64" s="201" t="s">
        <v>114</v>
      </c>
      <c r="C64" s="201"/>
      <c r="D64" s="239">
        <v>0</v>
      </c>
      <c r="E64" s="239">
        <v>0</v>
      </c>
      <c r="F64" s="202">
        <v>0</v>
      </c>
      <c r="G64" s="4">
        <v>0</v>
      </c>
      <c r="J64" s="229"/>
      <c r="L64" s="229"/>
    </row>
    <row r="65" spans="1:12" ht="38.25" x14ac:dyDescent="0.25">
      <c r="A65" s="199" t="s">
        <v>115</v>
      </c>
      <c r="B65" s="201" t="s">
        <v>116</v>
      </c>
      <c r="C65" s="201"/>
      <c r="D65" s="239">
        <v>0</v>
      </c>
      <c r="E65" s="239">
        <v>0</v>
      </c>
      <c r="F65" s="202">
        <v>0</v>
      </c>
      <c r="G65" s="4">
        <v>0</v>
      </c>
      <c r="J65" s="229"/>
      <c r="L65" s="229"/>
    </row>
    <row r="66" spans="1:12" ht="25.5" x14ac:dyDescent="0.25">
      <c r="A66" s="199" t="s">
        <v>117</v>
      </c>
      <c r="B66" s="201" t="s">
        <v>118</v>
      </c>
      <c r="C66" s="201"/>
      <c r="D66" s="239">
        <v>0</v>
      </c>
      <c r="E66" s="239">
        <v>0</v>
      </c>
      <c r="F66" s="202">
        <v>0</v>
      </c>
      <c r="G66" s="4">
        <v>0</v>
      </c>
      <c r="J66" s="229"/>
      <c r="L66" s="229"/>
    </row>
    <row r="67" spans="1:12" ht="25.5" x14ac:dyDescent="0.25">
      <c r="A67" s="199" t="s">
        <v>119</v>
      </c>
      <c r="B67" s="201" t="s">
        <v>120</v>
      </c>
      <c r="C67" s="201"/>
      <c r="D67" s="239">
        <v>0</v>
      </c>
      <c r="E67" s="239">
        <v>0</v>
      </c>
      <c r="F67" s="202">
        <v>0</v>
      </c>
      <c r="G67" s="4">
        <v>0</v>
      </c>
      <c r="J67" s="229"/>
      <c r="L67" s="229"/>
    </row>
    <row r="68" spans="1:12" ht="25.5" x14ac:dyDescent="0.25">
      <c r="A68" s="237" t="s">
        <v>121</v>
      </c>
      <c r="B68" s="238" t="s">
        <v>122</v>
      </c>
      <c r="C68" s="238"/>
      <c r="D68" s="239">
        <v>110000</v>
      </c>
      <c r="E68" s="239">
        <v>110000</v>
      </c>
      <c r="F68" s="239">
        <v>0</v>
      </c>
      <c r="G68" s="240">
        <v>0</v>
      </c>
      <c r="H68" s="234"/>
      <c r="I68" s="235"/>
      <c r="J68" s="236"/>
      <c r="K68" s="228"/>
      <c r="L68" s="229"/>
    </row>
    <row r="69" spans="1:12" ht="38.25" x14ac:dyDescent="0.25">
      <c r="A69" s="195" t="s">
        <v>123</v>
      </c>
      <c r="B69" s="197" t="s">
        <v>124</v>
      </c>
      <c r="C69" s="197"/>
      <c r="D69" s="198">
        <f>D17-D32-D41</f>
        <v>763766887</v>
      </c>
      <c r="E69" s="198">
        <f>E17-E32-E41</f>
        <v>1697803968</v>
      </c>
      <c r="F69" s="198">
        <f>F17-F32-F41</f>
        <v>0</v>
      </c>
      <c r="G69" s="2">
        <f>G17-G32-G41</f>
        <v>0</v>
      </c>
      <c r="I69" s="228"/>
      <c r="J69" s="229"/>
      <c r="K69" s="228"/>
      <c r="L69" s="229"/>
    </row>
    <row r="70" spans="1:12" ht="38.25" x14ac:dyDescent="0.25">
      <c r="A70" s="195" t="s">
        <v>125</v>
      </c>
      <c r="B70" s="197" t="s">
        <v>126</v>
      </c>
      <c r="C70" s="197"/>
      <c r="D70" s="198">
        <f>D71-D72</f>
        <v>0</v>
      </c>
      <c r="E70" s="198">
        <f>E71-E72</f>
        <v>0</v>
      </c>
      <c r="F70" s="198">
        <f>F71-F72</f>
        <v>0</v>
      </c>
      <c r="G70" s="2">
        <f>G71-G72</f>
        <v>0</v>
      </c>
      <c r="J70" s="229"/>
      <c r="L70" s="229"/>
    </row>
    <row r="71" spans="1:12" ht="25.5" x14ac:dyDescent="0.25">
      <c r="A71" s="191" t="s">
        <v>127</v>
      </c>
      <c r="B71" s="193" t="s">
        <v>128</v>
      </c>
      <c r="C71" s="193"/>
      <c r="D71" s="194">
        <v>0</v>
      </c>
      <c r="E71" s="194">
        <v>0</v>
      </c>
      <c r="F71" s="194">
        <v>0</v>
      </c>
      <c r="G71" s="3">
        <v>0</v>
      </c>
      <c r="J71" s="229"/>
      <c r="L71" s="229"/>
    </row>
    <row r="72" spans="1:12" ht="25.5" x14ac:dyDescent="0.25">
      <c r="A72" s="191" t="s">
        <v>129</v>
      </c>
      <c r="B72" s="193" t="s">
        <v>130</v>
      </c>
      <c r="C72" s="193"/>
      <c r="D72" s="194">
        <v>0</v>
      </c>
      <c r="E72" s="194">
        <v>0</v>
      </c>
      <c r="F72" s="194">
        <v>0</v>
      </c>
      <c r="G72" s="3">
        <v>0</v>
      </c>
      <c r="J72" s="229"/>
      <c r="L72" s="229"/>
    </row>
    <row r="73" spans="1:12" ht="38.25" x14ac:dyDescent="0.25">
      <c r="A73" s="195" t="s">
        <v>131</v>
      </c>
      <c r="B73" s="197" t="s">
        <v>132</v>
      </c>
      <c r="C73" s="197"/>
      <c r="D73" s="198">
        <f>D69+D70</f>
        <v>763766887</v>
      </c>
      <c r="E73" s="198">
        <f>E69+E70</f>
        <v>1697803968</v>
      </c>
      <c r="F73" s="198">
        <f>F69+F70</f>
        <v>0</v>
      </c>
      <c r="G73" s="2">
        <f>G69+G70</f>
        <v>0</v>
      </c>
      <c r="I73" s="228"/>
      <c r="J73" s="229"/>
      <c r="K73" s="228"/>
      <c r="L73" s="229"/>
    </row>
    <row r="74" spans="1:12" ht="25.5" x14ac:dyDescent="0.25">
      <c r="A74" s="191" t="s">
        <v>133</v>
      </c>
      <c r="B74" s="193" t="s">
        <v>134</v>
      </c>
      <c r="C74" s="193"/>
      <c r="D74" s="194">
        <v>779790610</v>
      </c>
      <c r="E74" s="194">
        <v>1651257715</v>
      </c>
      <c r="F74" s="194">
        <v>0</v>
      </c>
      <c r="G74" s="3">
        <v>0</v>
      </c>
      <c r="I74" s="228"/>
      <c r="J74" s="229"/>
      <c r="K74" s="228"/>
      <c r="L74" s="229"/>
    </row>
    <row r="75" spans="1:12" ht="25.5" x14ac:dyDescent="0.25">
      <c r="A75" s="191" t="s">
        <v>135</v>
      </c>
      <c r="B75" s="193" t="s">
        <v>136</v>
      </c>
      <c r="C75" s="193"/>
      <c r="D75" s="194">
        <v>-16023723</v>
      </c>
      <c r="E75" s="194">
        <v>46546253</v>
      </c>
      <c r="F75" s="194">
        <v>0</v>
      </c>
      <c r="G75" s="3">
        <v>0</v>
      </c>
      <c r="I75" s="228"/>
      <c r="J75" s="229"/>
      <c r="K75" s="228"/>
      <c r="L75" s="229"/>
    </row>
    <row r="76" spans="1:12" ht="25.5" x14ac:dyDescent="0.25">
      <c r="A76" s="195" t="s">
        <v>137</v>
      </c>
      <c r="B76" s="197" t="s">
        <v>138</v>
      </c>
      <c r="C76" s="197"/>
      <c r="D76" s="198">
        <v>0</v>
      </c>
      <c r="E76" s="198">
        <v>0</v>
      </c>
      <c r="F76" s="198">
        <v>0</v>
      </c>
      <c r="G76" s="2">
        <v>0</v>
      </c>
      <c r="J76" s="229"/>
      <c r="L76" s="229"/>
    </row>
    <row r="77" spans="1:12" ht="38.25" x14ac:dyDescent="0.25">
      <c r="A77" s="187" t="s">
        <v>139</v>
      </c>
      <c r="B77" s="189" t="s">
        <v>140</v>
      </c>
      <c r="C77" s="189"/>
      <c r="D77" s="190">
        <f>D73-D76</f>
        <v>763766887</v>
      </c>
      <c r="E77" s="190">
        <f>E73-E76</f>
        <v>1697803968</v>
      </c>
      <c r="F77" s="190">
        <f>F73-F76</f>
        <v>0</v>
      </c>
      <c r="G77" s="5">
        <f>G73-G76</f>
        <v>0</v>
      </c>
      <c r="I77" s="228"/>
      <c r="J77" s="229"/>
      <c r="K77" s="228"/>
      <c r="L77" s="229"/>
    </row>
    <row r="78" spans="1:12" ht="26.25" customHeight="1" x14ac:dyDescent="0.25">
      <c r="A78" s="209"/>
    </row>
    <row r="79" spans="1:12" ht="10.5" customHeight="1" x14ac:dyDescent="0.25">
      <c r="A79" s="209"/>
      <c r="B79" s="209"/>
      <c r="C79" s="209"/>
      <c r="D79" s="209"/>
    </row>
    <row r="80" spans="1:12" ht="15" customHeight="1" x14ac:dyDescent="0.2">
      <c r="A80" s="182"/>
      <c r="B80" s="6"/>
      <c r="C80" s="183"/>
    </row>
    <row r="81" spans="1:4" ht="15" customHeight="1" x14ac:dyDescent="0.2">
      <c r="A81" s="184"/>
      <c r="B81" s="185"/>
      <c r="C81" s="186"/>
    </row>
    <row r="82" spans="1:4" ht="15.75" customHeight="1" x14ac:dyDescent="0.25">
      <c r="A82" s="209"/>
      <c r="B82" s="209"/>
      <c r="C82" s="209"/>
      <c r="D82" s="209"/>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J120"/>
  <sheetViews>
    <sheetView showGridLines="0" showZeros="0" showOutlineSymbols="0" zoomScaleNormal="100" workbookViewId="0">
      <selection activeCell="G17" sqref="G17:J119"/>
    </sheetView>
  </sheetViews>
  <sheetFormatPr defaultRowHeight="15" x14ac:dyDescent="0.25"/>
  <cols>
    <col min="1" max="1" width="48.5703125" customWidth="1"/>
    <col min="2" max="3" width="7.140625" customWidth="1"/>
    <col min="4" max="5" width="17.85546875" customWidth="1"/>
    <col min="7" max="7" width="14.85546875" bestFit="1" customWidth="1"/>
    <col min="9" max="9" width="14.85546875" bestFit="1" customWidth="1"/>
    <col min="10" max="10" width="11.5703125" bestFit="1" customWidth="1"/>
  </cols>
  <sheetData>
    <row r="1" spans="1:7" ht="56.25" customHeight="1" x14ac:dyDescent="0.25">
      <c r="A1" s="209"/>
      <c r="B1" s="209"/>
      <c r="C1" s="209"/>
      <c r="D1" s="225"/>
    </row>
    <row r="2" spans="1:7" ht="26.25" customHeight="1" x14ac:dyDescent="0.25">
      <c r="A2" s="52"/>
    </row>
    <row r="3" spans="1:7" ht="11.25" customHeight="1" x14ac:dyDescent="0.25">
      <c r="A3" s="209"/>
      <c r="B3" s="209"/>
      <c r="C3" s="209"/>
      <c r="D3" s="209"/>
      <c r="E3" s="209"/>
      <c r="F3" s="209"/>
      <c r="G3" s="209"/>
    </row>
    <row r="4" spans="1:7" ht="36.75" customHeight="1" x14ac:dyDescent="0.25">
      <c r="A4" s="51"/>
    </row>
    <row r="5" spans="1:7" ht="18.75" customHeight="1" x14ac:dyDescent="0.25">
      <c r="A5" s="22"/>
    </row>
    <row r="6" spans="1:7" ht="15.75" customHeight="1" x14ac:dyDescent="0.25">
      <c r="A6" s="49"/>
      <c r="B6" s="49"/>
    </row>
    <row r="7" spans="1:7" ht="15.75" customHeight="1" x14ac:dyDescent="0.25">
      <c r="A7" s="209"/>
      <c r="B7" s="209"/>
    </row>
    <row r="8" spans="1:7" ht="15.75" customHeight="1" x14ac:dyDescent="0.25">
      <c r="A8" s="49"/>
      <c r="B8" s="49"/>
    </row>
    <row r="9" spans="1:7" ht="15.75" customHeight="1" x14ac:dyDescent="0.25">
      <c r="A9" s="209"/>
      <c r="B9" s="209"/>
    </row>
    <row r="10" spans="1:7" ht="15.75" customHeight="1" x14ac:dyDescent="0.25">
      <c r="A10" s="49"/>
      <c r="B10" s="49"/>
    </row>
    <row r="11" spans="1:7" ht="15.75" customHeight="1" x14ac:dyDescent="0.25">
      <c r="A11" s="209"/>
      <c r="B11" s="209"/>
    </row>
    <row r="12" spans="1:7" ht="15.75" customHeight="1" x14ac:dyDescent="0.25">
      <c r="A12" s="49"/>
      <c r="B12" s="49"/>
    </row>
    <row r="13" spans="1:7" ht="15.75" customHeight="1" x14ac:dyDescent="0.25">
      <c r="A13" s="209"/>
      <c r="B13" s="209"/>
    </row>
    <row r="14" spans="1:7" ht="14.25" customHeight="1" x14ac:dyDescent="0.25">
      <c r="A14" s="208"/>
      <c r="B14" s="208"/>
      <c r="C14" s="208"/>
      <c r="D14" s="208"/>
      <c r="E14" s="208"/>
      <c r="F14" s="224"/>
    </row>
    <row r="15" spans="1:7" ht="36.75" customHeight="1" x14ac:dyDescent="0.25">
      <c r="A15" s="203" t="s">
        <v>345</v>
      </c>
      <c r="B15" s="204" t="s">
        <v>13</v>
      </c>
      <c r="C15" s="204" t="s">
        <v>344</v>
      </c>
      <c r="D15" s="223" t="s">
        <v>891</v>
      </c>
      <c r="E15" s="47" t="s">
        <v>343</v>
      </c>
    </row>
    <row r="16" spans="1:7" ht="26.25" customHeight="1" x14ac:dyDescent="0.25">
      <c r="A16" s="219" t="s">
        <v>342</v>
      </c>
      <c r="B16" s="218" t="s">
        <v>341</v>
      </c>
      <c r="C16" s="218"/>
      <c r="D16" s="95">
        <v>0</v>
      </c>
      <c r="E16" s="94">
        <v>0</v>
      </c>
    </row>
    <row r="17" spans="1:10" ht="26.25" customHeight="1" x14ac:dyDescent="0.25">
      <c r="A17" s="219" t="s">
        <v>340</v>
      </c>
      <c r="B17" s="218" t="s">
        <v>339</v>
      </c>
      <c r="C17" s="218"/>
      <c r="D17" s="95">
        <f>D18+D23+D24</f>
        <v>8620280241</v>
      </c>
      <c r="E17" s="94">
        <f>E18+E23+E24</f>
        <v>51110786544</v>
      </c>
      <c r="G17" s="228"/>
      <c r="H17" s="229"/>
      <c r="I17" s="228"/>
      <c r="J17" s="229"/>
    </row>
    <row r="18" spans="1:10" ht="26.25" customHeight="1" x14ac:dyDescent="0.25">
      <c r="A18" s="191" t="s">
        <v>338</v>
      </c>
      <c r="B18" s="193" t="s">
        <v>337</v>
      </c>
      <c r="C18" s="217"/>
      <c r="D18" s="91">
        <f>D19+D20+D21+D22</f>
        <v>620280241</v>
      </c>
      <c r="E18" s="90">
        <f>E19+E20+E21+E22</f>
        <v>924052823</v>
      </c>
      <c r="G18" s="228"/>
      <c r="H18" s="229"/>
      <c r="I18" s="228"/>
      <c r="J18" s="229"/>
    </row>
    <row r="19" spans="1:10" ht="26.25" customHeight="1" x14ac:dyDescent="0.25">
      <c r="A19" s="222" t="s">
        <v>336</v>
      </c>
      <c r="B19" s="221" t="s">
        <v>335</v>
      </c>
      <c r="C19" s="221"/>
      <c r="D19" s="220">
        <v>0</v>
      </c>
      <c r="E19" s="211">
        <v>0</v>
      </c>
      <c r="H19" s="229"/>
      <c r="J19" s="229"/>
    </row>
    <row r="20" spans="1:10" ht="26.25" customHeight="1" x14ac:dyDescent="0.25">
      <c r="A20" s="222" t="s">
        <v>334</v>
      </c>
      <c r="B20" s="221" t="s">
        <v>333</v>
      </c>
      <c r="C20" s="221"/>
      <c r="D20" s="220">
        <v>0</v>
      </c>
      <c r="E20" s="211">
        <v>0</v>
      </c>
      <c r="H20" s="229"/>
      <c r="J20" s="229"/>
    </row>
    <row r="21" spans="1:10" ht="26.25" customHeight="1" x14ac:dyDescent="0.25">
      <c r="A21" s="222" t="s">
        <v>332</v>
      </c>
      <c r="B21" s="221" t="s">
        <v>331</v>
      </c>
      <c r="C21" s="221"/>
      <c r="D21" s="220">
        <v>620280241</v>
      </c>
      <c r="E21" s="211">
        <v>924052823</v>
      </c>
      <c r="G21" s="228"/>
      <c r="H21" s="229"/>
      <c r="I21" s="228"/>
      <c r="J21" s="229"/>
    </row>
    <row r="22" spans="1:10" ht="26.25" customHeight="1" x14ac:dyDescent="0.25">
      <c r="A22" s="222" t="s">
        <v>330</v>
      </c>
      <c r="B22" s="221" t="s">
        <v>329</v>
      </c>
      <c r="C22" s="221"/>
      <c r="D22" s="220">
        <v>0</v>
      </c>
      <c r="E22" s="211">
        <v>0</v>
      </c>
      <c r="H22" s="229"/>
      <c r="J22" s="229"/>
    </row>
    <row r="23" spans="1:10" ht="26.25" customHeight="1" x14ac:dyDescent="0.25">
      <c r="A23" s="191" t="s">
        <v>328</v>
      </c>
      <c r="B23" s="193" t="s">
        <v>327</v>
      </c>
      <c r="C23" s="217"/>
      <c r="D23" s="91">
        <v>8000000000</v>
      </c>
      <c r="E23" s="90">
        <v>50186733721</v>
      </c>
      <c r="G23" s="228"/>
      <c r="H23" s="229"/>
      <c r="I23" s="228"/>
      <c r="J23" s="229"/>
    </row>
    <row r="24" spans="1:10" ht="26.25" customHeight="1" x14ac:dyDescent="0.25">
      <c r="A24" s="191" t="s">
        <v>326</v>
      </c>
      <c r="B24" s="193" t="s">
        <v>325</v>
      </c>
      <c r="C24" s="217"/>
      <c r="D24" s="91">
        <v>0</v>
      </c>
      <c r="E24" s="90">
        <v>0</v>
      </c>
      <c r="H24" s="229"/>
      <c r="J24" s="229"/>
    </row>
    <row r="25" spans="1:10" ht="26.25" customHeight="1" x14ac:dyDescent="0.25">
      <c r="A25" s="219" t="s">
        <v>324</v>
      </c>
      <c r="B25" s="218" t="s">
        <v>323</v>
      </c>
      <c r="C25" s="218"/>
      <c r="D25" s="95">
        <f>D26-D36</f>
        <v>138082359807</v>
      </c>
      <c r="E25" s="94">
        <f>E26-E36</f>
        <v>100004743616</v>
      </c>
      <c r="G25" s="228"/>
      <c r="H25" s="229"/>
      <c r="I25" s="228"/>
      <c r="J25" s="229"/>
    </row>
    <row r="26" spans="1:10" ht="26.25" customHeight="1" x14ac:dyDescent="0.25">
      <c r="A26" s="191" t="s">
        <v>322</v>
      </c>
      <c r="B26" s="193" t="s">
        <v>321</v>
      </c>
      <c r="C26" s="217"/>
      <c r="D26" s="91">
        <f>D27+D28+D29+D30+D31+D32+D33+D34+D35</f>
        <v>138082359807</v>
      </c>
      <c r="E26" s="90">
        <f>E27+E28+E29+E30+E31+E32+E33+E34+E35</f>
        <v>100004743616</v>
      </c>
      <c r="G26" s="228"/>
      <c r="H26" s="229"/>
      <c r="I26" s="228"/>
      <c r="J26" s="229"/>
    </row>
    <row r="27" spans="1:10" ht="26.25" customHeight="1" x14ac:dyDescent="0.25">
      <c r="A27" s="222" t="s">
        <v>320</v>
      </c>
      <c r="B27" s="221" t="s">
        <v>319</v>
      </c>
      <c r="C27" s="221"/>
      <c r="D27" s="220">
        <v>0</v>
      </c>
      <c r="E27" s="211">
        <v>0</v>
      </c>
      <c r="H27" s="229"/>
      <c r="J27" s="229"/>
    </row>
    <row r="28" spans="1:10" ht="26.25" customHeight="1" x14ac:dyDescent="0.25">
      <c r="A28" s="222" t="s">
        <v>318</v>
      </c>
      <c r="B28" s="221" t="s">
        <v>317</v>
      </c>
      <c r="C28" s="221"/>
      <c r="D28" s="220">
        <v>0</v>
      </c>
      <c r="E28" s="211">
        <v>0</v>
      </c>
      <c r="H28" s="229"/>
      <c r="J28" s="229"/>
    </row>
    <row r="29" spans="1:10" ht="25.5" x14ac:dyDescent="0.25">
      <c r="A29" s="222" t="s">
        <v>316</v>
      </c>
      <c r="B29" s="221" t="s">
        <v>315</v>
      </c>
      <c r="C29" s="221"/>
      <c r="D29" s="220">
        <v>45582711259</v>
      </c>
      <c r="E29" s="211">
        <v>42599961283</v>
      </c>
      <c r="G29" s="228"/>
      <c r="H29" s="229"/>
      <c r="I29" s="228"/>
      <c r="J29" s="229"/>
    </row>
    <row r="30" spans="1:10" ht="25.5" x14ac:dyDescent="0.25">
      <c r="A30" s="222" t="s">
        <v>314</v>
      </c>
      <c r="B30" s="221" t="s">
        <v>313</v>
      </c>
      <c r="C30" s="221"/>
      <c r="D30" s="220">
        <v>7774169096</v>
      </c>
      <c r="E30" s="211">
        <v>7774169096</v>
      </c>
      <c r="G30" s="228"/>
      <c r="H30" s="229"/>
      <c r="I30" s="228"/>
      <c r="J30" s="229"/>
    </row>
    <row r="31" spans="1:10" ht="25.5" x14ac:dyDescent="0.25">
      <c r="A31" s="222" t="s">
        <v>312</v>
      </c>
      <c r="B31" s="221" t="s">
        <v>311</v>
      </c>
      <c r="C31" s="221"/>
      <c r="D31" s="220">
        <v>20000000000</v>
      </c>
      <c r="E31" s="211">
        <v>29905133785</v>
      </c>
      <c r="G31" s="228"/>
      <c r="H31" s="229"/>
      <c r="I31" s="228"/>
      <c r="J31" s="229"/>
    </row>
    <row r="32" spans="1:10" ht="25.5" x14ac:dyDescent="0.25">
      <c r="A32" s="222" t="s">
        <v>310</v>
      </c>
      <c r="B32" s="221" t="s">
        <v>309</v>
      </c>
      <c r="C32" s="221"/>
      <c r="D32" s="220">
        <v>64725479452</v>
      </c>
      <c r="E32" s="211">
        <v>19725479452</v>
      </c>
      <c r="G32" s="228"/>
      <c r="H32" s="229"/>
      <c r="I32" s="228"/>
      <c r="J32" s="229"/>
    </row>
    <row r="33" spans="1:10" ht="25.5" x14ac:dyDescent="0.25">
      <c r="A33" s="222" t="s">
        <v>308</v>
      </c>
      <c r="B33" s="221" t="s">
        <v>307</v>
      </c>
      <c r="C33" s="221"/>
      <c r="D33" s="220">
        <v>0</v>
      </c>
      <c r="E33" s="211">
        <v>0</v>
      </c>
      <c r="H33" s="229"/>
      <c r="J33" s="229"/>
    </row>
    <row r="34" spans="1:10" ht="25.5" x14ac:dyDescent="0.25">
      <c r="A34" s="222" t="s">
        <v>306</v>
      </c>
      <c r="B34" s="221" t="s">
        <v>305</v>
      </c>
      <c r="C34" s="221"/>
      <c r="D34" s="220">
        <v>0</v>
      </c>
      <c r="E34" s="211">
        <v>0</v>
      </c>
      <c r="H34" s="229"/>
      <c r="J34" s="229"/>
    </row>
    <row r="35" spans="1:10" ht="25.5" x14ac:dyDescent="0.25">
      <c r="A35" s="222" t="s">
        <v>304</v>
      </c>
      <c r="B35" s="221" t="s">
        <v>303</v>
      </c>
      <c r="C35" s="221"/>
      <c r="D35" s="220">
        <v>0</v>
      </c>
      <c r="E35" s="211">
        <v>0</v>
      </c>
      <c r="H35" s="229"/>
      <c r="J35" s="229"/>
    </row>
    <row r="36" spans="1:10" ht="25.5" x14ac:dyDescent="0.25">
      <c r="A36" s="191" t="s">
        <v>302</v>
      </c>
      <c r="B36" s="193" t="s">
        <v>301</v>
      </c>
      <c r="C36" s="217"/>
      <c r="D36" s="91">
        <v>0</v>
      </c>
      <c r="E36" s="90">
        <v>0</v>
      </c>
      <c r="H36" s="229"/>
      <c r="J36" s="229"/>
    </row>
    <row r="37" spans="1:10" ht="25.5" x14ac:dyDescent="0.25">
      <c r="A37" s="219" t="s">
        <v>300</v>
      </c>
      <c r="B37" s="218" t="s">
        <v>299</v>
      </c>
      <c r="C37" s="218"/>
      <c r="D37" s="95">
        <f>D38+D40+D54-D59</f>
        <v>7453929023</v>
      </c>
      <c r="E37" s="94">
        <f>E38+E40+E54-E59</f>
        <v>2271040305</v>
      </c>
      <c r="G37" s="228"/>
      <c r="H37" s="229"/>
      <c r="I37" s="228"/>
      <c r="J37" s="229"/>
    </row>
    <row r="38" spans="1:10" ht="25.5" x14ac:dyDescent="0.25">
      <c r="A38" s="191" t="s">
        <v>298</v>
      </c>
      <c r="B38" s="193" t="s">
        <v>297</v>
      </c>
      <c r="C38" s="217"/>
      <c r="D38" s="91">
        <v>0</v>
      </c>
      <c r="E38" s="90">
        <v>0</v>
      </c>
      <c r="H38" s="229"/>
      <c r="J38" s="229"/>
    </row>
    <row r="39" spans="1:10" ht="25.5" x14ac:dyDescent="0.25">
      <c r="A39" s="191" t="s">
        <v>296</v>
      </c>
      <c r="B39" s="193" t="s">
        <v>295</v>
      </c>
      <c r="C39" s="217"/>
      <c r="D39" s="91">
        <v>0</v>
      </c>
      <c r="E39" s="90">
        <v>0</v>
      </c>
      <c r="H39" s="229"/>
      <c r="J39" s="229"/>
    </row>
    <row r="40" spans="1:10" ht="25.5" x14ac:dyDescent="0.25">
      <c r="A40" s="191" t="s">
        <v>294</v>
      </c>
      <c r="B40" s="193" t="s">
        <v>293</v>
      </c>
      <c r="C40" s="217"/>
      <c r="D40" s="91">
        <f>D41+D47+D48</f>
        <v>2403792033</v>
      </c>
      <c r="E40" s="90">
        <f>E41+E47+E48</f>
        <v>2271040305</v>
      </c>
      <c r="G40" s="228"/>
      <c r="H40" s="229"/>
      <c r="I40" s="228"/>
      <c r="J40" s="229"/>
    </row>
    <row r="41" spans="1:10" ht="25.5" x14ac:dyDescent="0.25">
      <c r="A41" s="191" t="s">
        <v>292</v>
      </c>
      <c r="B41" s="193" t="s">
        <v>291</v>
      </c>
      <c r="C41" s="217"/>
      <c r="D41" s="91">
        <f>D42+D43+D44+D45+D46</f>
        <v>0</v>
      </c>
      <c r="E41" s="90">
        <f>E42+E43+E44+E45+E46</f>
        <v>0</v>
      </c>
      <c r="H41" s="229"/>
      <c r="J41" s="229"/>
    </row>
    <row r="42" spans="1:10" ht="25.5" x14ac:dyDescent="0.25">
      <c r="A42" s="222" t="s">
        <v>290</v>
      </c>
      <c r="B42" s="221" t="s">
        <v>289</v>
      </c>
      <c r="C42" s="221"/>
      <c r="D42" s="220">
        <v>0</v>
      </c>
      <c r="E42" s="211">
        <v>0</v>
      </c>
      <c r="H42" s="229"/>
      <c r="J42" s="229"/>
    </row>
    <row r="43" spans="1:10" ht="25.5" x14ac:dyDescent="0.25">
      <c r="A43" s="222" t="s">
        <v>288</v>
      </c>
      <c r="B43" s="221" t="s">
        <v>287</v>
      </c>
      <c r="C43" s="221"/>
      <c r="D43" s="220">
        <v>0</v>
      </c>
      <c r="E43" s="211">
        <v>0</v>
      </c>
      <c r="H43" s="229"/>
      <c r="J43" s="229"/>
    </row>
    <row r="44" spans="1:10" ht="38.25" x14ac:dyDescent="0.25">
      <c r="A44" s="222" t="s">
        <v>286</v>
      </c>
      <c r="B44" s="221" t="s">
        <v>285</v>
      </c>
      <c r="C44" s="221"/>
      <c r="D44" s="220">
        <v>0</v>
      </c>
      <c r="E44" s="211">
        <v>0</v>
      </c>
      <c r="H44" s="229"/>
      <c r="J44" s="229"/>
    </row>
    <row r="45" spans="1:10" ht="38.25" x14ac:dyDescent="0.25">
      <c r="A45" s="222" t="s">
        <v>284</v>
      </c>
      <c r="B45" s="221" t="s">
        <v>283</v>
      </c>
      <c r="C45" s="221"/>
      <c r="D45" s="220">
        <v>0</v>
      </c>
      <c r="E45" s="211">
        <v>0</v>
      </c>
      <c r="H45" s="229"/>
      <c r="J45" s="229"/>
    </row>
    <row r="46" spans="1:10" ht="25.5" x14ac:dyDescent="0.25">
      <c r="A46" s="222" t="s">
        <v>282</v>
      </c>
      <c r="B46" s="221" t="s">
        <v>281</v>
      </c>
      <c r="C46" s="221"/>
      <c r="D46" s="220">
        <v>0</v>
      </c>
      <c r="E46" s="211">
        <v>0</v>
      </c>
      <c r="H46" s="229"/>
      <c r="J46" s="229"/>
    </row>
    <row r="47" spans="1:10" ht="51" x14ac:dyDescent="0.25">
      <c r="A47" s="191" t="s">
        <v>280</v>
      </c>
      <c r="B47" s="193" t="s">
        <v>279</v>
      </c>
      <c r="C47" s="217"/>
      <c r="D47" s="91">
        <v>0</v>
      </c>
      <c r="E47" s="90">
        <v>0</v>
      </c>
      <c r="H47" s="229"/>
      <c r="J47" s="229"/>
    </row>
    <row r="48" spans="1:10" ht="25.5" x14ac:dyDescent="0.25">
      <c r="A48" s="191" t="s">
        <v>278</v>
      </c>
      <c r="B48" s="193" t="s">
        <v>277</v>
      </c>
      <c r="C48" s="217"/>
      <c r="D48" s="91">
        <f>D49+D50+D51+D52+D53</f>
        <v>2403792033</v>
      </c>
      <c r="E48" s="90">
        <f>E49+E50+E51+E52+E53</f>
        <v>2271040305</v>
      </c>
      <c r="G48" s="228"/>
      <c r="H48" s="229"/>
      <c r="I48" s="228"/>
      <c r="J48" s="229"/>
    </row>
    <row r="49" spans="1:10" ht="25.5" x14ac:dyDescent="0.25">
      <c r="A49" s="222" t="s">
        <v>276</v>
      </c>
      <c r="B49" s="221" t="s">
        <v>275</v>
      </c>
      <c r="C49" s="221"/>
      <c r="D49" s="220">
        <v>0</v>
      </c>
      <c r="E49" s="211">
        <v>0</v>
      </c>
      <c r="H49" s="229"/>
      <c r="J49" s="229"/>
    </row>
    <row r="50" spans="1:10" ht="25.5" x14ac:dyDescent="0.25">
      <c r="A50" s="222" t="s">
        <v>274</v>
      </c>
      <c r="B50" s="221" t="s">
        <v>273</v>
      </c>
      <c r="C50" s="221"/>
      <c r="D50" s="220">
        <v>1116084421</v>
      </c>
      <c r="E50" s="211">
        <v>696353723</v>
      </c>
      <c r="G50" s="228"/>
      <c r="H50" s="229"/>
      <c r="I50" s="228"/>
      <c r="J50" s="229"/>
    </row>
    <row r="51" spans="1:10" ht="38.25" x14ac:dyDescent="0.25">
      <c r="A51" s="222" t="s">
        <v>272</v>
      </c>
      <c r="B51" s="221" t="s">
        <v>271</v>
      </c>
      <c r="C51" s="221"/>
      <c r="D51" s="220">
        <v>73643818</v>
      </c>
      <c r="E51" s="211">
        <v>266490397</v>
      </c>
      <c r="G51" s="228"/>
      <c r="H51" s="229"/>
      <c r="I51" s="228"/>
      <c r="J51" s="229"/>
    </row>
    <row r="52" spans="1:10" ht="38.25" x14ac:dyDescent="0.25">
      <c r="A52" s="222" t="s">
        <v>270</v>
      </c>
      <c r="B52" s="221" t="s">
        <v>269</v>
      </c>
      <c r="C52" s="221"/>
      <c r="D52" s="220">
        <v>597871988</v>
      </c>
      <c r="E52" s="211">
        <v>390524926</v>
      </c>
      <c r="G52" s="228"/>
      <c r="H52" s="229"/>
      <c r="I52" s="228"/>
      <c r="J52" s="229"/>
    </row>
    <row r="53" spans="1:10" ht="25.5" x14ac:dyDescent="0.25">
      <c r="A53" s="222" t="s">
        <v>268</v>
      </c>
      <c r="B53" s="221" t="s">
        <v>267</v>
      </c>
      <c r="C53" s="221"/>
      <c r="D53" s="220">
        <v>616191806</v>
      </c>
      <c r="E53" s="211">
        <v>917671259</v>
      </c>
      <c r="G53" s="228"/>
      <c r="H53" s="229"/>
      <c r="I53" s="228"/>
      <c r="J53" s="229"/>
    </row>
    <row r="54" spans="1:10" ht="25.5" x14ac:dyDescent="0.25">
      <c r="A54" s="191" t="s">
        <v>266</v>
      </c>
      <c r="B54" s="193" t="s">
        <v>265</v>
      </c>
      <c r="C54" s="217"/>
      <c r="D54" s="91">
        <f>D55+D56+D58</f>
        <v>5050136990</v>
      </c>
      <c r="E54" s="90">
        <f>E55+E56+E58</f>
        <v>0</v>
      </c>
      <c r="G54" s="228"/>
      <c r="H54" s="229"/>
      <c r="J54" s="229"/>
    </row>
    <row r="55" spans="1:10" ht="38.25" x14ac:dyDescent="0.25">
      <c r="A55" s="222" t="s">
        <v>264</v>
      </c>
      <c r="B55" s="221" t="s">
        <v>263</v>
      </c>
      <c r="C55" s="221"/>
      <c r="D55" s="220">
        <v>0</v>
      </c>
      <c r="E55" s="211">
        <v>0</v>
      </c>
      <c r="H55" s="229"/>
      <c r="J55" s="229"/>
    </row>
    <row r="56" spans="1:10" ht="25.5" x14ac:dyDescent="0.25">
      <c r="A56" s="222" t="s">
        <v>262</v>
      </c>
      <c r="B56" s="221" t="s">
        <v>261</v>
      </c>
      <c r="C56" s="221"/>
      <c r="D56" s="220">
        <f>D57</f>
        <v>0</v>
      </c>
      <c r="E56" s="211">
        <f>E57</f>
        <v>0</v>
      </c>
      <c r="H56" s="229"/>
      <c r="J56" s="229"/>
    </row>
    <row r="57" spans="1:10" ht="25.5" x14ac:dyDescent="0.25">
      <c r="A57" s="222" t="s">
        <v>260</v>
      </c>
      <c r="B57" s="221" t="s">
        <v>259</v>
      </c>
      <c r="C57" s="221"/>
      <c r="D57" s="220">
        <v>0</v>
      </c>
      <c r="E57" s="211">
        <v>0</v>
      </c>
      <c r="H57" s="229"/>
      <c r="J57" s="229"/>
    </row>
    <row r="58" spans="1:10" ht="25.5" x14ac:dyDescent="0.25">
      <c r="A58" s="222" t="s">
        <v>258</v>
      </c>
      <c r="B58" s="221" t="s">
        <v>257</v>
      </c>
      <c r="C58" s="221"/>
      <c r="D58" s="220">
        <v>5050136990</v>
      </c>
      <c r="E58" s="211">
        <v>0</v>
      </c>
      <c r="G58" s="228"/>
      <c r="H58" s="229"/>
      <c r="J58" s="229"/>
    </row>
    <row r="59" spans="1:10" ht="25.5" x14ac:dyDescent="0.25">
      <c r="A59" s="191" t="s">
        <v>256</v>
      </c>
      <c r="B59" s="193" t="s">
        <v>255</v>
      </c>
      <c r="C59" s="217"/>
      <c r="D59" s="91">
        <v>0</v>
      </c>
      <c r="E59" s="90">
        <v>0</v>
      </c>
      <c r="H59" s="229"/>
      <c r="J59" s="229"/>
    </row>
    <row r="60" spans="1:10" ht="25.5" x14ac:dyDescent="0.25">
      <c r="A60" s="219" t="s">
        <v>254</v>
      </c>
      <c r="B60" s="218" t="s">
        <v>253</v>
      </c>
      <c r="C60" s="218"/>
      <c r="D60" s="95">
        <f>D17+D25+D37</f>
        <v>154156569071</v>
      </c>
      <c r="E60" s="94">
        <f>E17+E25+E37</f>
        <v>153386570465</v>
      </c>
      <c r="G60" s="228"/>
      <c r="H60" s="229"/>
      <c r="I60" s="228"/>
      <c r="J60" s="229"/>
    </row>
    <row r="61" spans="1:10" ht="25.5" x14ac:dyDescent="0.25">
      <c r="A61" s="219" t="s">
        <v>252</v>
      </c>
      <c r="B61" s="218" t="s">
        <v>251</v>
      </c>
      <c r="C61" s="218"/>
      <c r="D61" s="95">
        <v>0</v>
      </c>
      <c r="E61" s="94">
        <v>0</v>
      </c>
      <c r="H61" s="229"/>
      <c r="J61" s="229"/>
    </row>
    <row r="62" spans="1:10" ht="25.5" x14ac:dyDescent="0.25">
      <c r="A62" s="191" t="s">
        <v>250</v>
      </c>
      <c r="B62" s="193" t="s">
        <v>249</v>
      </c>
      <c r="C62" s="217"/>
      <c r="D62" s="91">
        <f>D63+D64</f>
        <v>0</v>
      </c>
      <c r="E62" s="90">
        <f>E63+E64</f>
        <v>0</v>
      </c>
      <c r="H62" s="229"/>
      <c r="J62" s="229"/>
    </row>
    <row r="63" spans="1:10" ht="25.5" x14ac:dyDescent="0.25">
      <c r="A63" s="222" t="s">
        <v>248</v>
      </c>
      <c r="B63" s="221" t="s">
        <v>247</v>
      </c>
      <c r="C63" s="221"/>
      <c r="D63" s="220">
        <v>0</v>
      </c>
      <c r="E63" s="211">
        <v>0</v>
      </c>
      <c r="H63" s="229"/>
      <c r="J63" s="229"/>
    </row>
    <row r="64" spans="1:10" ht="25.5" x14ac:dyDescent="0.25">
      <c r="A64" s="222" t="s">
        <v>246</v>
      </c>
      <c r="B64" s="221" t="s">
        <v>245</v>
      </c>
      <c r="C64" s="221"/>
      <c r="D64" s="220">
        <v>0</v>
      </c>
      <c r="E64" s="211">
        <v>0</v>
      </c>
      <c r="H64" s="229"/>
      <c r="J64" s="229"/>
    </row>
    <row r="65" spans="1:10" ht="25.5" x14ac:dyDescent="0.25">
      <c r="A65" s="191" t="s">
        <v>244</v>
      </c>
      <c r="B65" s="193" t="s">
        <v>243</v>
      </c>
      <c r="C65" s="217"/>
      <c r="D65" s="91">
        <v>0</v>
      </c>
      <c r="E65" s="90">
        <v>0</v>
      </c>
      <c r="H65" s="229"/>
      <c r="J65" s="229"/>
    </row>
    <row r="66" spans="1:10" ht="51" x14ac:dyDescent="0.25">
      <c r="A66" s="191" t="s">
        <v>242</v>
      </c>
      <c r="B66" s="193" t="s">
        <v>241</v>
      </c>
      <c r="C66" s="217"/>
      <c r="D66" s="91">
        <f>D67+D68</f>
        <v>0</v>
      </c>
      <c r="E66" s="90">
        <f>E67+E68</f>
        <v>0</v>
      </c>
      <c r="H66" s="229"/>
      <c r="J66" s="229"/>
    </row>
    <row r="67" spans="1:10" ht="25.5" x14ac:dyDescent="0.25">
      <c r="A67" s="222" t="s">
        <v>240</v>
      </c>
      <c r="B67" s="221" t="s">
        <v>239</v>
      </c>
      <c r="C67" s="221"/>
      <c r="D67" s="220">
        <v>0</v>
      </c>
      <c r="E67" s="211">
        <v>0</v>
      </c>
      <c r="H67" s="229"/>
      <c r="J67" s="229"/>
    </row>
    <row r="68" spans="1:10" ht="38.25" x14ac:dyDescent="0.25">
      <c r="A68" s="222" t="s">
        <v>238</v>
      </c>
      <c r="B68" s="221" t="s">
        <v>237</v>
      </c>
      <c r="C68" s="221"/>
      <c r="D68" s="220">
        <v>0</v>
      </c>
      <c r="E68" s="211">
        <v>0</v>
      </c>
      <c r="H68" s="229"/>
      <c r="J68" s="229"/>
    </row>
    <row r="69" spans="1:10" ht="25.5" x14ac:dyDescent="0.25">
      <c r="A69" s="191" t="s">
        <v>236</v>
      </c>
      <c r="B69" s="193" t="s">
        <v>235</v>
      </c>
      <c r="C69" s="217"/>
      <c r="D69" s="91">
        <v>900000</v>
      </c>
      <c r="E69" s="90">
        <v>900000</v>
      </c>
      <c r="G69" s="228"/>
      <c r="H69" s="229"/>
      <c r="I69" s="228"/>
      <c r="J69" s="229"/>
    </row>
    <row r="70" spans="1:10" ht="25.5" x14ac:dyDescent="0.25">
      <c r="A70" s="191" t="s">
        <v>234</v>
      </c>
      <c r="B70" s="193" t="s">
        <v>233</v>
      </c>
      <c r="C70" s="217"/>
      <c r="D70" s="91">
        <v>0</v>
      </c>
      <c r="E70" s="90">
        <v>0</v>
      </c>
      <c r="H70" s="229"/>
      <c r="J70" s="229"/>
    </row>
    <row r="71" spans="1:10" ht="25.5" x14ac:dyDescent="0.25">
      <c r="A71" s="191" t="s">
        <v>232</v>
      </c>
      <c r="B71" s="193" t="s">
        <v>231</v>
      </c>
      <c r="C71" s="217"/>
      <c r="D71" s="91">
        <f>D72+D75+D76+D77+D78</f>
        <v>95597260</v>
      </c>
      <c r="E71" s="90">
        <f>E72+E75+E76+E77+E78</f>
        <v>78291780</v>
      </c>
      <c r="G71" s="228"/>
      <c r="H71" s="229"/>
      <c r="I71" s="228"/>
      <c r="J71" s="229"/>
    </row>
    <row r="72" spans="1:10" ht="25.5" x14ac:dyDescent="0.25">
      <c r="A72" s="222" t="s">
        <v>230</v>
      </c>
      <c r="B72" s="221" t="s">
        <v>229</v>
      </c>
      <c r="C72" s="221"/>
      <c r="D72" s="220">
        <f>D73+D74</f>
        <v>0</v>
      </c>
      <c r="E72" s="211">
        <f>E73+E74</f>
        <v>0</v>
      </c>
      <c r="H72" s="229"/>
      <c r="J72" s="229"/>
    </row>
    <row r="73" spans="1:10" ht="25.5" x14ac:dyDescent="0.25">
      <c r="A73" s="222" t="s">
        <v>228</v>
      </c>
      <c r="B73" s="221" t="s">
        <v>227</v>
      </c>
      <c r="C73" s="221"/>
      <c r="D73" s="220">
        <v>0</v>
      </c>
      <c r="E73" s="211">
        <v>0</v>
      </c>
      <c r="H73" s="229"/>
      <c r="J73" s="229"/>
    </row>
    <row r="74" spans="1:10" ht="25.5" x14ac:dyDescent="0.25">
      <c r="A74" s="222" t="s">
        <v>226</v>
      </c>
      <c r="B74" s="221" t="s">
        <v>225</v>
      </c>
      <c r="C74" s="221"/>
      <c r="D74" s="220">
        <v>0</v>
      </c>
      <c r="E74" s="211">
        <v>0</v>
      </c>
      <c r="H74" s="229"/>
      <c r="J74" s="229"/>
    </row>
    <row r="75" spans="1:10" ht="25.5" x14ac:dyDescent="0.25">
      <c r="A75" s="222" t="s">
        <v>224</v>
      </c>
      <c r="B75" s="221" t="s">
        <v>223</v>
      </c>
      <c r="C75" s="221"/>
      <c r="D75" s="220">
        <v>79397260</v>
      </c>
      <c r="E75" s="211">
        <v>70191780</v>
      </c>
      <c r="G75" s="228"/>
      <c r="H75" s="229"/>
      <c r="I75" s="228"/>
      <c r="J75" s="229"/>
    </row>
    <row r="76" spans="1:10" ht="25.5" x14ac:dyDescent="0.25">
      <c r="A76" s="222" t="s">
        <v>222</v>
      </c>
      <c r="B76" s="221" t="s">
        <v>221</v>
      </c>
      <c r="C76" s="221"/>
      <c r="D76" s="220">
        <v>0</v>
      </c>
      <c r="E76" s="211">
        <v>0</v>
      </c>
      <c r="H76" s="229"/>
      <c r="J76" s="229"/>
    </row>
    <row r="77" spans="1:10" ht="25.5" x14ac:dyDescent="0.25">
      <c r="A77" s="222" t="s">
        <v>220</v>
      </c>
      <c r="B77" s="221" t="s">
        <v>219</v>
      </c>
      <c r="C77" s="221"/>
      <c r="D77" s="220">
        <v>0</v>
      </c>
      <c r="E77" s="211">
        <v>0</v>
      </c>
      <c r="H77" s="229"/>
      <c r="J77" s="229"/>
    </row>
    <row r="78" spans="1:10" ht="38.25" x14ac:dyDescent="0.25">
      <c r="A78" s="222" t="s">
        <v>218</v>
      </c>
      <c r="B78" s="221" t="s">
        <v>217</v>
      </c>
      <c r="C78" s="221"/>
      <c r="D78" s="220">
        <v>16200000</v>
      </c>
      <c r="E78" s="211">
        <v>8100000</v>
      </c>
      <c r="G78" s="228"/>
      <c r="H78" s="229"/>
      <c r="I78" s="228"/>
      <c r="J78" s="229"/>
    </row>
    <row r="79" spans="1:10" ht="25.5" x14ac:dyDescent="0.25">
      <c r="A79" s="191" t="s">
        <v>216</v>
      </c>
      <c r="B79" s="193" t="s">
        <v>215</v>
      </c>
      <c r="C79" s="217"/>
      <c r="D79" s="91">
        <f>D80+D81</f>
        <v>187</v>
      </c>
      <c r="E79" s="90">
        <f>E80+E81</f>
        <v>187</v>
      </c>
      <c r="H79" s="229"/>
      <c r="J79" s="229"/>
    </row>
    <row r="80" spans="1:10" ht="25.5" x14ac:dyDescent="0.25">
      <c r="A80" s="222" t="s">
        <v>214</v>
      </c>
      <c r="B80" s="221" t="s">
        <v>213</v>
      </c>
      <c r="C80" s="221"/>
      <c r="D80" s="220">
        <v>187</v>
      </c>
      <c r="E80" s="211">
        <v>187</v>
      </c>
      <c r="H80" s="229"/>
      <c r="J80" s="229"/>
    </row>
    <row r="81" spans="1:10" ht="25.5" x14ac:dyDescent="0.25">
      <c r="A81" s="222" t="s">
        <v>212</v>
      </c>
      <c r="B81" s="221" t="s">
        <v>211</v>
      </c>
      <c r="C81" s="221"/>
      <c r="D81" s="220">
        <v>0</v>
      </c>
      <c r="E81" s="211">
        <v>0</v>
      </c>
      <c r="H81" s="229"/>
      <c r="J81" s="229"/>
    </row>
    <row r="82" spans="1:10" ht="25.5" x14ac:dyDescent="0.25">
      <c r="A82" s="191" t="s">
        <v>210</v>
      </c>
      <c r="B82" s="193" t="s">
        <v>209</v>
      </c>
      <c r="C82" s="217"/>
      <c r="D82" s="91">
        <v>0</v>
      </c>
      <c r="E82" s="90">
        <v>0</v>
      </c>
      <c r="H82" s="229"/>
      <c r="J82" s="229"/>
    </row>
    <row r="83" spans="1:10" ht="25.5" x14ac:dyDescent="0.25">
      <c r="A83" s="191" t="s">
        <v>208</v>
      </c>
      <c r="B83" s="193" t="s">
        <v>207</v>
      </c>
      <c r="C83" s="217"/>
      <c r="D83" s="91">
        <f>D84+D85+D89+D90+D91</f>
        <v>170221032</v>
      </c>
      <c r="E83" s="90">
        <f>E84+E85+E89+E90+E91</f>
        <v>182061913</v>
      </c>
      <c r="G83" s="228"/>
      <c r="H83" s="229"/>
      <c r="I83" s="228"/>
      <c r="J83" s="229"/>
    </row>
    <row r="84" spans="1:10" ht="25.5" x14ac:dyDescent="0.25">
      <c r="A84" s="222" t="s">
        <v>206</v>
      </c>
      <c r="B84" s="221" t="s">
        <v>205</v>
      </c>
      <c r="C84" s="221"/>
      <c r="D84" s="220">
        <v>117821032</v>
      </c>
      <c r="E84" s="211">
        <v>129661913</v>
      </c>
      <c r="G84" s="228"/>
      <c r="H84" s="229"/>
      <c r="I84" s="228"/>
      <c r="J84" s="229"/>
    </row>
    <row r="85" spans="1:10" ht="25.5" x14ac:dyDescent="0.25">
      <c r="A85" s="222" t="s">
        <v>204</v>
      </c>
      <c r="B85" s="221" t="s">
        <v>203</v>
      </c>
      <c r="C85" s="221"/>
      <c r="D85" s="220">
        <f>D86+D87+D88</f>
        <v>15000000</v>
      </c>
      <c r="E85" s="211">
        <f>E86+E87+E88</f>
        <v>15000000</v>
      </c>
      <c r="G85" s="228"/>
      <c r="H85" s="229"/>
      <c r="I85" s="228"/>
      <c r="J85" s="229"/>
    </row>
    <row r="86" spans="1:10" ht="25.5" x14ac:dyDescent="0.25">
      <c r="A86" s="222" t="s">
        <v>202</v>
      </c>
      <c r="B86" s="221" t="s">
        <v>201</v>
      </c>
      <c r="C86" s="221"/>
      <c r="D86" s="220">
        <v>15000000</v>
      </c>
      <c r="E86" s="211">
        <v>15000000</v>
      </c>
      <c r="G86" s="228"/>
      <c r="H86" s="229"/>
      <c r="I86" s="228"/>
      <c r="J86" s="229"/>
    </row>
    <row r="87" spans="1:10" ht="25.5" x14ac:dyDescent="0.25">
      <c r="A87" s="222" t="s">
        <v>200</v>
      </c>
      <c r="B87" s="221" t="s">
        <v>199</v>
      </c>
      <c r="C87" s="221"/>
      <c r="D87" s="220">
        <v>0</v>
      </c>
      <c r="E87" s="211">
        <v>0</v>
      </c>
      <c r="H87" s="229"/>
      <c r="J87" s="229"/>
    </row>
    <row r="88" spans="1:10" ht="25.5" x14ac:dyDescent="0.25">
      <c r="A88" s="222" t="s">
        <v>198</v>
      </c>
      <c r="B88" s="221" t="s">
        <v>197</v>
      </c>
      <c r="C88" s="221"/>
      <c r="D88" s="220">
        <v>0</v>
      </c>
      <c r="E88" s="211">
        <v>0</v>
      </c>
      <c r="H88" s="229"/>
      <c r="J88" s="229"/>
    </row>
    <row r="89" spans="1:10" ht="25.5" x14ac:dyDescent="0.25">
      <c r="A89" s="222" t="s">
        <v>196</v>
      </c>
      <c r="B89" s="221" t="s">
        <v>195</v>
      </c>
      <c r="C89" s="221"/>
      <c r="D89" s="220">
        <v>16500000</v>
      </c>
      <c r="E89" s="211">
        <v>16500000</v>
      </c>
      <c r="G89" s="228"/>
      <c r="H89" s="229"/>
      <c r="I89" s="228"/>
      <c r="J89" s="229"/>
    </row>
    <row r="90" spans="1:10" ht="25.5" x14ac:dyDescent="0.25">
      <c r="A90" s="222" t="s">
        <v>194</v>
      </c>
      <c r="B90" s="221" t="s">
        <v>193</v>
      </c>
      <c r="C90" s="221"/>
      <c r="D90" s="220">
        <v>7700000</v>
      </c>
      <c r="E90" s="211">
        <v>7700000</v>
      </c>
      <c r="G90" s="228"/>
      <c r="H90" s="229"/>
      <c r="I90" s="228"/>
      <c r="J90" s="229"/>
    </row>
    <row r="91" spans="1:10" ht="25.5" x14ac:dyDescent="0.25">
      <c r="A91" s="222" t="s">
        <v>192</v>
      </c>
      <c r="B91" s="221" t="s">
        <v>191</v>
      </c>
      <c r="C91" s="221"/>
      <c r="D91" s="220">
        <v>13200000</v>
      </c>
      <c r="E91" s="211">
        <v>13200000</v>
      </c>
      <c r="G91" s="228"/>
      <c r="H91" s="229"/>
      <c r="I91" s="228"/>
      <c r="J91" s="229"/>
    </row>
    <row r="92" spans="1:10" ht="25.5" x14ac:dyDescent="0.25">
      <c r="A92" s="191" t="s">
        <v>190</v>
      </c>
      <c r="B92" s="193" t="s">
        <v>189</v>
      </c>
      <c r="C92" s="217"/>
      <c r="D92" s="91">
        <f>D93+D94+D95+D96+D97+D98</f>
        <v>1616433</v>
      </c>
      <c r="E92" s="90">
        <f>E93+E94+E95+E96+E97+E98</f>
        <v>849313</v>
      </c>
      <c r="G92" s="228"/>
      <c r="H92" s="229"/>
      <c r="I92" s="228"/>
      <c r="J92" s="229"/>
    </row>
    <row r="93" spans="1:10" ht="25.5" x14ac:dyDescent="0.25">
      <c r="A93" s="222" t="s">
        <v>188</v>
      </c>
      <c r="B93" s="221" t="s">
        <v>187</v>
      </c>
      <c r="C93" s="221"/>
      <c r="D93" s="220">
        <v>0</v>
      </c>
      <c r="E93" s="211">
        <v>0</v>
      </c>
      <c r="H93" s="229"/>
      <c r="J93" s="229"/>
    </row>
    <row r="94" spans="1:10" ht="38.25" x14ac:dyDescent="0.25">
      <c r="A94" s="222" t="s">
        <v>186</v>
      </c>
      <c r="B94" s="221" t="s">
        <v>185</v>
      </c>
      <c r="C94" s="221"/>
      <c r="D94" s="220">
        <v>0</v>
      </c>
      <c r="E94" s="211">
        <v>0</v>
      </c>
      <c r="H94" s="229"/>
      <c r="J94" s="229"/>
    </row>
    <row r="95" spans="1:10" ht="25.5" x14ac:dyDescent="0.25">
      <c r="A95" s="222" t="s">
        <v>184</v>
      </c>
      <c r="B95" s="221" t="s">
        <v>183</v>
      </c>
      <c r="C95" s="221"/>
      <c r="D95" s="220">
        <v>1616433</v>
      </c>
      <c r="E95" s="211">
        <v>849313</v>
      </c>
      <c r="G95" s="228"/>
      <c r="H95" s="229"/>
      <c r="I95" s="228"/>
      <c r="J95" s="229"/>
    </row>
    <row r="96" spans="1:10" ht="25.5" x14ac:dyDescent="0.25">
      <c r="A96" s="222" t="s">
        <v>182</v>
      </c>
      <c r="B96" s="221" t="s">
        <v>181</v>
      </c>
      <c r="C96" s="221"/>
      <c r="D96" s="220">
        <v>0</v>
      </c>
      <c r="E96" s="211">
        <v>0</v>
      </c>
      <c r="H96" s="229"/>
      <c r="J96" s="229"/>
    </row>
    <row r="97" spans="1:10" ht="25.5" x14ac:dyDescent="0.25">
      <c r="A97" s="222" t="s">
        <v>180</v>
      </c>
      <c r="B97" s="221" t="s">
        <v>179</v>
      </c>
      <c r="C97" s="221"/>
      <c r="D97" s="220">
        <v>0</v>
      </c>
      <c r="E97" s="211">
        <v>0</v>
      </c>
      <c r="H97" s="229"/>
      <c r="J97" s="229"/>
    </row>
    <row r="98" spans="1:10" ht="25.5" x14ac:dyDescent="0.25">
      <c r="A98" s="222" t="s">
        <v>178</v>
      </c>
      <c r="B98" s="221" t="s">
        <v>177</v>
      </c>
      <c r="C98" s="221"/>
      <c r="D98" s="220">
        <v>0</v>
      </c>
      <c r="E98" s="211">
        <v>0</v>
      </c>
      <c r="H98" s="229"/>
      <c r="J98" s="229"/>
    </row>
    <row r="99" spans="1:10" ht="25.5" x14ac:dyDescent="0.25">
      <c r="A99" s="219" t="s">
        <v>176</v>
      </c>
      <c r="B99" s="218" t="s">
        <v>175</v>
      </c>
      <c r="C99" s="218"/>
      <c r="D99" s="95">
        <f>D62+D65+D66+D69+D70+D71+D79+D82+D83+D92</f>
        <v>268334912</v>
      </c>
      <c r="E99" s="94">
        <f>E62+E65+E66+E69+E70+E71+E79+E82+E83+E92</f>
        <v>262103193</v>
      </c>
      <c r="G99" s="228"/>
      <c r="H99" s="229"/>
      <c r="I99" s="228"/>
      <c r="J99" s="229"/>
    </row>
    <row r="100" spans="1:10" ht="38.25" x14ac:dyDescent="0.25">
      <c r="A100" s="219" t="s">
        <v>174</v>
      </c>
      <c r="B100" s="218" t="s">
        <v>173</v>
      </c>
      <c r="C100" s="218"/>
      <c r="D100" s="95">
        <f>D60-D99</f>
        <v>153888234159</v>
      </c>
      <c r="E100" s="94">
        <f>E60-E99</f>
        <v>153124467272</v>
      </c>
      <c r="G100" s="228"/>
      <c r="H100" s="229"/>
      <c r="I100" s="228"/>
      <c r="J100" s="229"/>
    </row>
    <row r="101" spans="1:10" ht="25.5" x14ac:dyDescent="0.25">
      <c r="A101" s="191" t="s">
        <v>172</v>
      </c>
      <c r="B101" s="193" t="s">
        <v>171</v>
      </c>
      <c r="C101" s="217"/>
      <c r="D101" s="91">
        <f>D102+D103</f>
        <v>150569439800</v>
      </c>
      <c r="E101" s="90">
        <f>E102+E103</f>
        <v>150569439800</v>
      </c>
      <c r="G101" s="228"/>
      <c r="H101" s="229"/>
      <c r="I101" s="228"/>
      <c r="J101" s="229"/>
    </row>
    <row r="102" spans="1:10" ht="25.5" x14ac:dyDescent="0.25">
      <c r="A102" s="191" t="s">
        <v>170</v>
      </c>
      <c r="B102" s="193" t="s">
        <v>169</v>
      </c>
      <c r="C102" s="217"/>
      <c r="D102" s="91">
        <v>150576039800</v>
      </c>
      <c r="E102" s="90">
        <v>150576039800</v>
      </c>
      <c r="G102" s="228"/>
      <c r="H102" s="229"/>
      <c r="I102" s="228"/>
      <c r="J102" s="229"/>
    </row>
    <row r="103" spans="1:10" ht="25.5" x14ac:dyDescent="0.25">
      <c r="A103" s="191" t="s">
        <v>168</v>
      </c>
      <c r="B103" s="193" t="s">
        <v>167</v>
      </c>
      <c r="C103" s="217"/>
      <c r="D103" s="91">
        <v>-6600000</v>
      </c>
      <c r="E103" s="90">
        <v>-6600000</v>
      </c>
      <c r="G103" s="228"/>
      <c r="H103" s="229"/>
      <c r="I103" s="228"/>
      <c r="J103" s="229"/>
    </row>
    <row r="104" spans="1:10" ht="25.5" x14ac:dyDescent="0.25">
      <c r="A104" s="191" t="s">
        <v>166</v>
      </c>
      <c r="B104" s="193" t="s">
        <v>165</v>
      </c>
      <c r="C104" s="217"/>
      <c r="D104" s="91">
        <v>-38149406</v>
      </c>
      <c r="E104" s="90">
        <v>-38149406</v>
      </c>
      <c r="G104" s="228"/>
      <c r="H104" s="229"/>
      <c r="I104" s="228"/>
      <c r="J104" s="229"/>
    </row>
    <row r="105" spans="1:10" ht="25.5" x14ac:dyDescent="0.25">
      <c r="A105" s="191" t="s">
        <v>164</v>
      </c>
      <c r="B105" s="193" t="s">
        <v>163</v>
      </c>
      <c r="C105" s="217"/>
      <c r="D105" s="91">
        <f>D106+D107</f>
        <v>3356943765</v>
      </c>
      <c r="E105" s="90">
        <f>E106+E107</f>
        <v>2593176878</v>
      </c>
      <c r="G105" s="228"/>
      <c r="H105" s="229"/>
      <c r="I105" s="228"/>
      <c r="J105" s="229"/>
    </row>
    <row r="106" spans="1:10" ht="25.5" x14ac:dyDescent="0.25">
      <c r="A106" s="222" t="s">
        <v>162</v>
      </c>
      <c r="B106" s="221" t="s">
        <v>161</v>
      </c>
      <c r="C106" s="221"/>
      <c r="D106" s="220">
        <v>2593176878</v>
      </c>
      <c r="E106" s="211">
        <v>1659139797</v>
      </c>
      <c r="G106" s="228"/>
      <c r="H106" s="229"/>
      <c r="I106" s="228"/>
      <c r="J106" s="229"/>
    </row>
    <row r="107" spans="1:10" ht="25.5" x14ac:dyDescent="0.25">
      <c r="A107" s="222" t="s">
        <v>160</v>
      </c>
      <c r="B107" s="221" t="s">
        <v>159</v>
      </c>
      <c r="C107" s="221"/>
      <c r="D107" s="220">
        <v>763766887</v>
      </c>
      <c r="E107" s="211">
        <v>934037081</v>
      </c>
      <c r="G107" s="228"/>
      <c r="H107" s="229"/>
      <c r="I107" s="228"/>
      <c r="J107" s="229"/>
    </row>
    <row r="108" spans="1:10" ht="38.25" x14ac:dyDescent="0.25">
      <c r="A108" s="15" t="s">
        <v>158</v>
      </c>
      <c r="B108" s="14" t="s">
        <v>157</v>
      </c>
      <c r="C108" s="14"/>
      <c r="D108" s="13">
        <v>10220.41</v>
      </c>
      <c r="E108" s="12">
        <v>10169.69</v>
      </c>
      <c r="G108" s="241"/>
      <c r="H108" s="229"/>
      <c r="I108" s="241"/>
      <c r="J108" s="229"/>
    </row>
    <row r="109" spans="1:10" ht="25.5" x14ac:dyDescent="0.25">
      <c r="A109" s="219" t="s">
        <v>156</v>
      </c>
      <c r="B109" s="218" t="s">
        <v>155</v>
      </c>
      <c r="C109" s="218"/>
      <c r="D109" s="95">
        <f>D110+D111</f>
        <v>0</v>
      </c>
      <c r="E109" s="94">
        <f>E110+E111</f>
        <v>0</v>
      </c>
      <c r="H109" s="229"/>
      <c r="J109" s="229"/>
    </row>
    <row r="110" spans="1:10" ht="38.25" x14ac:dyDescent="0.25">
      <c r="A110" s="191" t="s">
        <v>154</v>
      </c>
      <c r="B110" s="193" t="s">
        <v>153</v>
      </c>
      <c r="C110" s="217"/>
      <c r="D110" s="91">
        <v>0</v>
      </c>
      <c r="E110" s="90">
        <v>0</v>
      </c>
      <c r="H110" s="229"/>
      <c r="J110" s="229"/>
    </row>
    <row r="111" spans="1:10" ht="38.25" x14ac:dyDescent="0.25">
      <c r="A111" s="191" t="s">
        <v>152</v>
      </c>
      <c r="B111" s="193" t="s">
        <v>151</v>
      </c>
      <c r="C111" s="217"/>
      <c r="D111" s="91">
        <v>0</v>
      </c>
      <c r="E111" s="90">
        <v>0</v>
      </c>
      <c r="H111" s="229"/>
      <c r="J111" s="229"/>
    </row>
    <row r="112" spans="1:10" ht="38.25" x14ac:dyDescent="0.25">
      <c r="A112" s="219" t="s">
        <v>150</v>
      </c>
      <c r="B112" s="218" t="s">
        <v>149</v>
      </c>
      <c r="C112" s="218"/>
      <c r="D112" s="95">
        <v>0</v>
      </c>
      <c r="E112" s="94">
        <v>0</v>
      </c>
      <c r="H112" s="229"/>
      <c r="J112" s="229"/>
    </row>
    <row r="113" spans="1:10" ht="25.5" x14ac:dyDescent="0.25">
      <c r="A113" s="191" t="s">
        <v>148</v>
      </c>
      <c r="B113" s="193" t="s">
        <v>147</v>
      </c>
      <c r="C113" s="217"/>
      <c r="D113" s="91">
        <v>0</v>
      </c>
      <c r="E113" s="90">
        <v>0</v>
      </c>
      <c r="H113" s="229"/>
      <c r="J113" s="229"/>
    </row>
    <row r="114" spans="1:10" ht="25.5" x14ac:dyDescent="0.25">
      <c r="A114" s="191" t="s">
        <v>146</v>
      </c>
      <c r="B114" s="193" t="s">
        <v>145</v>
      </c>
      <c r="C114" s="217"/>
      <c r="D114" s="91">
        <v>0</v>
      </c>
      <c r="E114" s="90">
        <v>0</v>
      </c>
      <c r="H114" s="229"/>
      <c r="J114" s="229"/>
    </row>
    <row r="115" spans="1:10" ht="25.5" x14ac:dyDescent="0.25">
      <c r="A115" s="191" t="s">
        <v>144</v>
      </c>
      <c r="B115" s="193" t="s">
        <v>143</v>
      </c>
      <c r="C115" s="217"/>
      <c r="D115" s="91">
        <v>0</v>
      </c>
      <c r="E115" s="90">
        <v>0</v>
      </c>
      <c r="H115" s="229"/>
      <c r="J115" s="229"/>
    </row>
    <row r="116" spans="1:10" ht="25.5" x14ac:dyDescent="0.25">
      <c r="A116" s="216" t="s">
        <v>142</v>
      </c>
      <c r="B116" s="215" t="s">
        <v>141</v>
      </c>
      <c r="C116" s="215"/>
      <c r="D116" s="214">
        <v>15056943.98</v>
      </c>
      <c r="E116" s="213">
        <v>15056943.98</v>
      </c>
      <c r="G116" s="241"/>
      <c r="H116" s="229"/>
      <c r="I116" s="241"/>
      <c r="J116" s="229"/>
    </row>
    <row r="117" spans="1:10" ht="15.75" customHeight="1" x14ac:dyDescent="0.25">
      <c r="A117" s="23"/>
      <c r="B117" s="23"/>
      <c r="C117" s="23"/>
    </row>
    <row r="118" spans="1:10" ht="15.75" customHeight="1" x14ac:dyDescent="0.25">
      <c r="A118" s="212"/>
      <c r="B118" s="212"/>
      <c r="C118" s="212"/>
    </row>
    <row r="119" spans="1:10" ht="15.75" customHeight="1" x14ac:dyDescent="0.25">
      <c r="A119" s="209"/>
      <c r="B119" s="209"/>
      <c r="C119" s="209"/>
      <c r="D119" s="209"/>
      <c r="E119" s="209"/>
      <c r="F119" s="209"/>
      <c r="G119" s="209"/>
    </row>
    <row r="120" spans="1:10" ht="15.75" customHeight="1" x14ac:dyDescent="0.25">
      <c r="A120" s="209"/>
      <c r="B120" s="209"/>
      <c r="C120" s="209"/>
      <c r="D120" s="209"/>
      <c r="E120" s="209"/>
      <c r="F120" s="209"/>
      <c r="G120" s="209"/>
    </row>
  </sheetData>
  <printOptions horizontalCentered="1"/>
  <pageMargins left="0" right="0" top="0.5899999737739563" bottom="0.5899999737739563" header="0.5" footer="0.5"/>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K101"/>
  <sheetViews>
    <sheetView showGridLines="0" showZeros="0" showOutlineSymbols="0" topLeftCell="A96" zoomScaleNormal="100" workbookViewId="0">
      <selection activeCell="H18" sqref="H18:L95"/>
    </sheetView>
  </sheetViews>
  <sheetFormatPr defaultRowHeight="15" x14ac:dyDescent="0.25"/>
  <cols>
    <col min="1" max="1" width="5.7109375" customWidth="1"/>
    <col min="2" max="2" width="32.140625" customWidth="1"/>
    <col min="3" max="3" width="9.28515625" customWidth="1"/>
    <col min="4" max="6" width="17.140625" customWidth="1"/>
    <col min="8" max="8" width="14.85546875" bestFit="1" customWidth="1"/>
    <col min="10" max="10" width="14.85546875" bestFit="1" customWidth="1"/>
  </cols>
  <sheetData>
    <row r="1" spans="1:7" ht="56.25" customHeight="1" x14ac:dyDescent="0.25">
      <c r="A1" s="209"/>
      <c r="B1" s="209"/>
      <c r="C1" s="54"/>
      <c r="D1" s="53"/>
    </row>
    <row r="2" spans="1:7" ht="43.5" customHeight="1" x14ac:dyDescent="0.25">
      <c r="A2" s="52"/>
    </row>
    <row r="3" spans="1:7" ht="11.25" customHeight="1" x14ac:dyDescent="0.25">
      <c r="A3" s="209"/>
      <c r="B3" s="209"/>
      <c r="C3" s="209"/>
      <c r="D3" s="209"/>
      <c r="E3" s="209"/>
      <c r="F3" s="209"/>
      <c r="G3" s="209"/>
    </row>
    <row r="4" spans="1:7" ht="36.75" customHeight="1" x14ac:dyDescent="0.25">
      <c r="A4" s="51"/>
    </row>
    <row r="5" spans="1:7" ht="22.5" customHeight="1" x14ac:dyDescent="0.25">
      <c r="A5" s="22"/>
    </row>
    <row r="6" spans="1:7" ht="15.75" customHeight="1" x14ac:dyDescent="0.25">
      <c r="A6" s="20"/>
      <c r="B6" s="49"/>
      <c r="C6" s="49"/>
    </row>
    <row r="7" spans="1:7" ht="15.75" customHeight="1" x14ac:dyDescent="0.25">
      <c r="A7" s="209"/>
      <c r="B7" s="209"/>
      <c r="C7" s="209"/>
    </row>
    <row r="8" spans="1:7" ht="15.75" customHeight="1" x14ac:dyDescent="0.25">
      <c r="A8" s="20"/>
      <c r="B8" s="49"/>
      <c r="C8" s="49"/>
    </row>
    <row r="9" spans="1:7" ht="15.75" customHeight="1" x14ac:dyDescent="0.25">
      <c r="A9" s="209"/>
      <c r="B9" s="209"/>
      <c r="C9" s="209"/>
    </row>
    <row r="10" spans="1:7" ht="15.75" customHeight="1" x14ac:dyDescent="0.25">
      <c r="A10" s="20"/>
      <c r="B10" s="49"/>
      <c r="C10" s="49"/>
    </row>
    <row r="11" spans="1:7" ht="15.75" customHeight="1" x14ac:dyDescent="0.25">
      <c r="A11" s="209"/>
      <c r="B11" s="209"/>
      <c r="C11" s="209"/>
    </row>
    <row r="12" spans="1:7" ht="15.75" customHeight="1" x14ac:dyDescent="0.25">
      <c r="A12" s="20"/>
      <c r="B12" s="49"/>
      <c r="C12" s="49"/>
    </row>
    <row r="13" spans="1:7" ht="15.75" customHeight="1" x14ac:dyDescent="0.25">
      <c r="A13" s="209"/>
      <c r="B13" s="209"/>
      <c r="C13" s="209"/>
    </row>
    <row r="14" spans="1:7" ht="15" customHeight="1" x14ac:dyDescent="0.25">
      <c r="A14" s="209"/>
      <c r="B14" s="209"/>
      <c r="C14" s="209"/>
      <c r="D14" s="209"/>
      <c r="E14" s="209"/>
      <c r="F14" s="209"/>
      <c r="G14" s="209"/>
    </row>
    <row r="15" spans="1:7" ht="26.25" customHeight="1" x14ac:dyDescent="0.25">
      <c r="A15" s="50"/>
    </row>
    <row r="16" spans="1:7" ht="15.75" customHeight="1" x14ac:dyDescent="0.25">
      <c r="A16" s="49"/>
    </row>
    <row r="17" spans="1:11" ht="15.75" customHeight="1" x14ac:dyDescent="0.25">
      <c r="A17" s="208"/>
      <c r="B17" s="48"/>
      <c r="C17" s="208"/>
      <c r="D17" s="208"/>
      <c r="E17" s="208"/>
      <c r="F17" s="48"/>
    </row>
    <row r="18" spans="1:11" ht="55.5" customHeight="1" x14ac:dyDescent="0.25">
      <c r="A18" s="203" t="s">
        <v>501</v>
      </c>
      <c r="B18" s="204" t="s">
        <v>12</v>
      </c>
      <c r="C18" s="204" t="s">
        <v>500</v>
      </c>
      <c r="D18" s="204" t="s">
        <v>893</v>
      </c>
      <c r="E18" s="204" t="s">
        <v>892</v>
      </c>
      <c r="F18" s="47" t="s">
        <v>499</v>
      </c>
    </row>
    <row r="19" spans="1:11" ht="25.5" x14ac:dyDescent="0.25">
      <c r="A19" s="35" t="s">
        <v>341</v>
      </c>
      <c r="B19" s="34" t="s">
        <v>498</v>
      </c>
      <c r="C19" s="33" t="s">
        <v>497</v>
      </c>
      <c r="D19" s="36">
        <v>0</v>
      </c>
      <c r="E19" s="36">
        <v>0</v>
      </c>
      <c r="F19" s="31">
        <v>0</v>
      </c>
    </row>
    <row r="20" spans="1:11" ht="25.5" x14ac:dyDescent="0.25">
      <c r="A20" s="46" t="s">
        <v>496</v>
      </c>
      <c r="B20" s="45" t="s">
        <v>495</v>
      </c>
      <c r="C20" s="44" t="s">
        <v>494</v>
      </c>
      <c r="D20" s="43">
        <v>8620280241</v>
      </c>
      <c r="E20" s="43">
        <v>51110786544</v>
      </c>
      <c r="F20" s="42">
        <v>0</v>
      </c>
      <c r="H20" s="228"/>
      <c r="I20" s="229"/>
      <c r="J20" s="228"/>
      <c r="K20" s="229"/>
    </row>
    <row r="21" spans="1:11" ht="25.5" x14ac:dyDescent="0.25">
      <c r="A21" s="46"/>
      <c r="B21" s="45" t="s">
        <v>493</v>
      </c>
      <c r="C21" s="44" t="s">
        <v>492</v>
      </c>
      <c r="D21" s="43">
        <v>0</v>
      </c>
      <c r="E21" s="43">
        <v>0</v>
      </c>
      <c r="F21" s="42">
        <v>0</v>
      </c>
      <c r="I21" s="229"/>
      <c r="K21" s="229"/>
    </row>
    <row r="22" spans="1:11" ht="25.5" x14ac:dyDescent="0.25">
      <c r="A22" s="46"/>
      <c r="B22" s="45" t="s">
        <v>491</v>
      </c>
      <c r="C22" s="44" t="s">
        <v>490</v>
      </c>
      <c r="D22" s="43">
        <v>620280241</v>
      </c>
      <c r="E22" s="43">
        <v>924052823</v>
      </c>
      <c r="F22" s="42">
        <v>0</v>
      </c>
      <c r="H22" s="228"/>
      <c r="I22" s="229"/>
      <c r="J22" s="228"/>
      <c r="K22" s="229"/>
    </row>
    <row r="23" spans="1:11" ht="38.25" x14ac:dyDescent="0.25">
      <c r="A23" s="41"/>
      <c r="B23" s="40" t="s">
        <v>489</v>
      </c>
      <c r="C23" s="39" t="s">
        <v>488</v>
      </c>
      <c r="D23" s="38">
        <v>0</v>
      </c>
      <c r="E23" s="38">
        <v>0</v>
      </c>
      <c r="F23" s="37">
        <v>0</v>
      </c>
      <c r="I23" s="229"/>
      <c r="K23" s="229"/>
    </row>
    <row r="24" spans="1:11" ht="38.25" x14ac:dyDescent="0.25">
      <c r="A24" s="41"/>
      <c r="B24" s="40" t="s">
        <v>487</v>
      </c>
      <c r="C24" s="39" t="s">
        <v>486</v>
      </c>
      <c r="D24" s="38">
        <v>0</v>
      </c>
      <c r="E24" s="38">
        <v>0</v>
      </c>
      <c r="F24" s="37">
        <v>0</v>
      </c>
      <c r="I24" s="229"/>
      <c r="K24" s="229"/>
    </row>
    <row r="25" spans="1:11" ht="38.25" x14ac:dyDescent="0.25">
      <c r="A25" s="41"/>
      <c r="B25" s="40" t="s">
        <v>485</v>
      </c>
      <c r="C25" s="39" t="s">
        <v>484</v>
      </c>
      <c r="D25" s="38">
        <v>620280241</v>
      </c>
      <c r="E25" s="38">
        <v>924052823</v>
      </c>
      <c r="F25" s="37">
        <v>0</v>
      </c>
      <c r="H25" s="228"/>
      <c r="I25" s="229"/>
      <c r="J25" s="228"/>
      <c r="K25" s="229"/>
    </row>
    <row r="26" spans="1:11" ht="51" x14ac:dyDescent="0.25">
      <c r="A26" s="41"/>
      <c r="B26" s="40" t="s">
        <v>483</v>
      </c>
      <c r="C26" s="39" t="s">
        <v>482</v>
      </c>
      <c r="D26" s="38">
        <v>0</v>
      </c>
      <c r="E26" s="38">
        <v>0</v>
      </c>
      <c r="F26" s="37">
        <v>0</v>
      </c>
      <c r="I26" s="229"/>
      <c r="K26" s="229"/>
    </row>
    <row r="27" spans="1:11" ht="25.5" x14ac:dyDescent="0.25">
      <c r="A27" s="46"/>
      <c r="B27" s="45" t="s">
        <v>481</v>
      </c>
      <c r="C27" s="44" t="s">
        <v>480</v>
      </c>
      <c r="D27" s="43">
        <v>8000000000</v>
      </c>
      <c r="E27" s="43">
        <v>50186733721</v>
      </c>
      <c r="F27" s="42">
        <v>0</v>
      </c>
      <c r="H27" s="228"/>
      <c r="I27" s="229"/>
      <c r="J27" s="228"/>
      <c r="K27" s="229"/>
    </row>
    <row r="28" spans="1:11" ht="25.5" x14ac:dyDescent="0.25">
      <c r="A28" s="46" t="s">
        <v>479</v>
      </c>
      <c r="B28" s="45" t="s">
        <v>478</v>
      </c>
      <c r="C28" s="44" t="s">
        <v>477</v>
      </c>
      <c r="D28" s="43">
        <v>138082359807</v>
      </c>
      <c r="E28" s="43">
        <v>100004743616</v>
      </c>
      <c r="F28" s="42">
        <v>0</v>
      </c>
      <c r="H28" s="228"/>
      <c r="I28" s="229"/>
      <c r="J28" s="228"/>
      <c r="K28" s="229"/>
    </row>
    <row r="29" spans="1:11" ht="25.5" x14ac:dyDescent="0.25">
      <c r="A29" s="41"/>
      <c r="B29" s="40" t="s">
        <v>476</v>
      </c>
      <c r="C29" s="39" t="s">
        <v>475</v>
      </c>
      <c r="D29" s="38">
        <v>0</v>
      </c>
      <c r="E29" s="38">
        <v>0</v>
      </c>
      <c r="F29" s="37">
        <v>0</v>
      </c>
      <c r="I29" s="229"/>
      <c r="K29" s="229"/>
    </row>
    <row r="30" spans="1:11" ht="25.5" x14ac:dyDescent="0.25">
      <c r="A30" s="41"/>
      <c r="B30" s="40" t="s">
        <v>474</v>
      </c>
      <c r="C30" s="39" t="s">
        <v>473</v>
      </c>
      <c r="D30" s="38">
        <v>0</v>
      </c>
      <c r="E30" s="38">
        <v>0</v>
      </c>
      <c r="F30" s="37">
        <v>0</v>
      </c>
      <c r="I30" s="229"/>
      <c r="K30" s="229"/>
    </row>
    <row r="31" spans="1:11" ht="25.5" x14ac:dyDescent="0.25">
      <c r="A31" s="41"/>
      <c r="B31" s="40" t="s">
        <v>472</v>
      </c>
      <c r="C31" s="39" t="s">
        <v>471</v>
      </c>
      <c r="D31" s="38">
        <v>53356880355</v>
      </c>
      <c r="E31" s="38">
        <v>50374130379</v>
      </c>
      <c r="F31" s="37">
        <v>0</v>
      </c>
      <c r="H31" s="228"/>
      <c r="I31" s="229"/>
      <c r="J31" s="228"/>
      <c r="K31" s="229"/>
    </row>
    <row r="32" spans="1:11" ht="25.5" x14ac:dyDescent="0.25">
      <c r="A32" s="41"/>
      <c r="B32" s="40" t="s">
        <v>470</v>
      </c>
      <c r="C32" s="39" t="s">
        <v>469</v>
      </c>
      <c r="D32" s="38">
        <v>20000000000</v>
      </c>
      <c r="E32" s="38">
        <v>29905133785</v>
      </c>
      <c r="F32" s="37">
        <v>0</v>
      </c>
      <c r="H32" s="228"/>
      <c r="I32" s="229"/>
      <c r="J32" s="228"/>
      <c r="K32" s="229"/>
    </row>
    <row r="33" spans="1:11" ht="51" x14ac:dyDescent="0.25">
      <c r="A33" s="41"/>
      <c r="B33" s="40" t="s">
        <v>468</v>
      </c>
      <c r="C33" s="39" t="s">
        <v>467</v>
      </c>
      <c r="D33" s="38">
        <v>64725479452</v>
      </c>
      <c r="E33" s="38">
        <v>19725479452</v>
      </c>
      <c r="F33" s="37">
        <v>0</v>
      </c>
      <c r="H33" s="228"/>
      <c r="I33" s="229"/>
      <c r="J33" s="228"/>
      <c r="K33" s="229"/>
    </row>
    <row r="34" spans="1:11" ht="25.5" x14ac:dyDescent="0.25">
      <c r="A34" s="41"/>
      <c r="B34" s="40" t="s">
        <v>466</v>
      </c>
      <c r="C34" s="39" t="s">
        <v>465</v>
      </c>
      <c r="D34" s="38">
        <v>0</v>
      </c>
      <c r="E34" s="38">
        <v>0</v>
      </c>
      <c r="F34" s="37">
        <v>0</v>
      </c>
      <c r="I34" s="229"/>
      <c r="K34" s="229"/>
    </row>
    <row r="35" spans="1:11" ht="25.5" x14ac:dyDescent="0.25">
      <c r="A35" s="41"/>
      <c r="B35" s="40" t="s">
        <v>464</v>
      </c>
      <c r="C35" s="39" t="s">
        <v>463</v>
      </c>
      <c r="D35" s="38">
        <v>0</v>
      </c>
      <c r="E35" s="38">
        <v>0</v>
      </c>
      <c r="F35" s="37">
        <v>0</v>
      </c>
      <c r="I35" s="229"/>
      <c r="K35" s="229"/>
    </row>
    <row r="36" spans="1:11" ht="25.5" x14ac:dyDescent="0.25">
      <c r="A36" s="41"/>
      <c r="B36" s="40" t="s">
        <v>462</v>
      </c>
      <c r="C36" s="39" t="s">
        <v>461</v>
      </c>
      <c r="D36" s="38">
        <v>0</v>
      </c>
      <c r="E36" s="38">
        <v>0</v>
      </c>
      <c r="F36" s="37">
        <v>0</v>
      </c>
      <c r="I36" s="229"/>
      <c r="K36" s="229"/>
    </row>
    <row r="37" spans="1:11" ht="25.5" x14ac:dyDescent="0.25">
      <c r="A37" s="46" t="s">
        <v>460</v>
      </c>
      <c r="B37" s="45" t="s">
        <v>459</v>
      </c>
      <c r="C37" s="44" t="s">
        <v>458</v>
      </c>
      <c r="D37" s="43">
        <v>1116084421</v>
      </c>
      <c r="E37" s="43">
        <v>696353723</v>
      </c>
      <c r="F37" s="42">
        <v>0</v>
      </c>
      <c r="H37" s="228"/>
      <c r="I37" s="229"/>
      <c r="J37" s="228"/>
      <c r="K37" s="229"/>
    </row>
    <row r="38" spans="1:11" ht="25.5" x14ac:dyDescent="0.25">
      <c r="A38" s="41"/>
      <c r="B38" s="40" t="s">
        <v>457</v>
      </c>
      <c r="C38" s="39" t="s">
        <v>456</v>
      </c>
      <c r="D38" s="38">
        <v>0</v>
      </c>
      <c r="E38" s="38">
        <v>0</v>
      </c>
      <c r="F38" s="37">
        <v>0</v>
      </c>
      <c r="I38" s="229"/>
      <c r="K38" s="229"/>
    </row>
    <row r="39" spans="1:11" ht="25.5" x14ac:dyDescent="0.25">
      <c r="A39" s="41"/>
      <c r="B39" s="40" t="s">
        <v>455</v>
      </c>
      <c r="C39" s="39" t="s">
        <v>454</v>
      </c>
      <c r="D39" s="38">
        <v>1116084421</v>
      </c>
      <c r="E39" s="38">
        <v>696353723</v>
      </c>
      <c r="F39" s="37">
        <v>0</v>
      </c>
      <c r="H39" s="228"/>
      <c r="I39" s="229"/>
      <c r="J39" s="228"/>
      <c r="K39" s="229"/>
    </row>
    <row r="40" spans="1:11" ht="25.5" x14ac:dyDescent="0.25">
      <c r="A40" s="46" t="s">
        <v>453</v>
      </c>
      <c r="B40" s="45" t="s">
        <v>452</v>
      </c>
      <c r="C40" s="44" t="s">
        <v>451</v>
      </c>
      <c r="D40" s="43">
        <v>1287707612</v>
      </c>
      <c r="E40" s="43">
        <v>1574686582</v>
      </c>
      <c r="F40" s="42">
        <v>0</v>
      </c>
      <c r="H40" s="228"/>
      <c r="I40" s="229"/>
      <c r="J40" s="228"/>
      <c r="K40" s="229"/>
    </row>
    <row r="41" spans="1:11" ht="25.5" x14ac:dyDescent="0.25">
      <c r="A41" s="41"/>
      <c r="B41" s="40" t="s">
        <v>450</v>
      </c>
      <c r="C41" s="39" t="s">
        <v>449</v>
      </c>
      <c r="D41" s="38">
        <v>671515806</v>
      </c>
      <c r="E41" s="38">
        <v>657015323</v>
      </c>
      <c r="F41" s="37">
        <v>0</v>
      </c>
      <c r="H41" s="228"/>
      <c r="I41" s="229"/>
      <c r="J41" s="228"/>
      <c r="K41" s="229"/>
    </row>
    <row r="42" spans="1:11" ht="38.25" x14ac:dyDescent="0.25">
      <c r="A42" s="41"/>
      <c r="B42" s="40" t="s">
        <v>448</v>
      </c>
      <c r="C42" s="39" t="s">
        <v>447</v>
      </c>
      <c r="D42" s="38">
        <v>616191806</v>
      </c>
      <c r="E42" s="38">
        <v>917671259</v>
      </c>
      <c r="F42" s="37">
        <v>0</v>
      </c>
      <c r="H42" s="228"/>
      <c r="I42" s="229"/>
      <c r="J42" s="228"/>
      <c r="K42" s="229"/>
    </row>
    <row r="43" spans="1:11" ht="25.5" x14ac:dyDescent="0.25">
      <c r="A43" s="46" t="s">
        <v>446</v>
      </c>
      <c r="B43" s="45" t="s">
        <v>445</v>
      </c>
      <c r="C43" s="44" t="s">
        <v>444</v>
      </c>
      <c r="D43" s="43">
        <v>0</v>
      </c>
      <c r="E43" s="43">
        <v>0</v>
      </c>
      <c r="F43" s="42">
        <v>0</v>
      </c>
      <c r="I43" s="229"/>
      <c r="K43" s="229"/>
    </row>
    <row r="44" spans="1:11" ht="25.5" x14ac:dyDescent="0.25">
      <c r="A44" s="46" t="s">
        <v>443</v>
      </c>
      <c r="B44" s="45" t="s">
        <v>442</v>
      </c>
      <c r="C44" s="44" t="s">
        <v>441</v>
      </c>
      <c r="D44" s="43">
        <v>5050136990</v>
      </c>
      <c r="E44" s="43">
        <v>0</v>
      </c>
      <c r="F44" s="42">
        <v>0</v>
      </c>
      <c r="H44" s="228"/>
      <c r="I44" s="229"/>
      <c r="K44" s="229"/>
    </row>
    <row r="45" spans="1:11" ht="51" x14ac:dyDescent="0.25">
      <c r="A45" s="41"/>
      <c r="B45" s="40" t="s">
        <v>440</v>
      </c>
      <c r="C45" s="39" t="s">
        <v>439</v>
      </c>
      <c r="D45" s="38">
        <v>0</v>
      </c>
      <c r="E45" s="38">
        <v>0</v>
      </c>
      <c r="F45" s="37">
        <v>0</v>
      </c>
      <c r="I45" s="229"/>
      <c r="K45" s="229"/>
    </row>
    <row r="46" spans="1:11" ht="25.5" x14ac:dyDescent="0.25">
      <c r="A46" s="41"/>
      <c r="B46" s="40" t="s">
        <v>438</v>
      </c>
      <c r="C46" s="39" t="s">
        <v>437</v>
      </c>
      <c r="D46" s="38">
        <v>0</v>
      </c>
      <c r="E46" s="38">
        <v>0</v>
      </c>
      <c r="F46" s="37">
        <v>0</v>
      </c>
      <c r="I46" s="229"/>
      <c r="K46" s="229"/>
    </row>
    <row r="47" spans="1:11" ht="25.5" x14ac:dyDescent="0.25">
      <c r="A47" s="41"/>
      <c r="B47" s="40" t="s">
        <v>436</v>
      </c>
      <c r="C47" s="39" t="s">
        <v>435</v>
      </c>
      <c r="D47" s="38">
        <v>5050136990</v>
      </c>
      <c r="E47" s="38">
        <v>0</v>
      </c>
      <c r="F47" s="37">
        <v>0</v>
      </c>
      <c r="H47" s="228"/>
      <c r="I47" s="229"/>
      <c r="K47" s="229"/>
    </row>
    <row r="48" spans="1:11" ht="25.5" x14ac:dyDescent="0.25">
      <c r="A48" s="46" t="s">
        <v>434</v>
      </c>
      <c r="B48" s="45" t="s">
        <v>433</v>
      </c>
      <c r="C48" s="44" t="s">
        <v>432</v>
      </c>
      <c r="D48" s="43">
        <v>0</v>
      </c>
      <c r="E48" s="43">
        <v>0</v>
      </c>
      <c r="F48" s="42">
        <v>0</v>
      </c>
      <c r="I48" s="229"/>
      <c r="K48" s="229"/>
    </row>
    <row r="49" spans="1:11" ht="25.5" x14ac:dyDescent="0.25">
      <c r="A49" s="35" t="s">
        <v>431</v>
      </c>
      <c r="B49" s="34" t="s">
        <v>430</v>
      </c>
      <c r="C49" s="33" t="s">
        <v>429</v>
      </c>
      <c r="D49" s="36">
        <v>154156569071</v>
      </c>
      <c r="E49" s="36">
        <v>153386570465</v>
      </c>
      <c r="F49" s="31">
        <v>0</v>
      </c>
      <c r="H49" s="228"/>
      <c r="I49" s="229"/>
      <c r="J49" s="228"/>
      <c r="K49" s="229"/>
    </row>
    <row r="50" spans="1:11" ht="25.5" x14ac:dyDescent="0.25">
      <c r="A50" s="35" t="s">
        <v>251</v>
      </c>
      <c r="B50" s="34" t="s">
        <v>428</v>
      </c>
      <c r="C50" s="33" t="s">
        <v>427</v>
      </c>
      <c r="D50" s="36">
        <v>0</v>
      </c>
      <c r="E50" s="36">
        <v>0</v>
      </c>
      <c r="F50" s="31">
        <v>0</v>
      </c>
      <c r="I50" s="229"/>
      <c r="K50" s="229"/>
    </row>
    <row r="51" spans="1:11" ht="38.25" x14ac:dyDescent="0.25">
      <c r="A51" s="46" t="s">
        <v>426</v>
      </c>
      <c r="B51" s="45" t="s">
        <v>425</v>
      </c>
      <c r="C51" s="44" t="s">
        <v>424</v>
      </c>
      <c r="D51" s="43">
        <v>0</v>
      </c>
      <c r="E51" s="43">
        <v>0</v>
      </c>
      <c r="F51" s="42">
        <v>0</v>
      </c>
      <c r="I51" s="229"/>
      <c r="K51" s="229"/>
    </row>
    <row r="52" spans="1:11" ht="25.5" x14ac:dyDescent="0.25">
      <c r="A52" s="46" t="s">
        <v>423</v>
      </c>
      <c r="B52" s="45" t="s">
        <v>422</v>
      </c>
      <c r="C52" s="44" t="s">
        <v>421</v>
      </c>
      <c r="D52" s="43">
        <v>268334912</v>
      </c>
      <c r="E52" s="43">
        <v>262103193</v>
      </c>
      <c r="F52" s="42">
        <v>0</v>
      </c>
      <c r="H52" s="228"/>
      <c r="I52" s="229"/>
      <c r="J52" s="228"/>
      <c r="K52" s="229"/>
    </row>
    <row r="53" spans="1:11" ht="25.5" x14ac:dyDescent="0.25">
      <c r="A53" s="46"/>
      <c r="B53" s="45" t="s">
        <v>420</v>
      </c>
      <c r="C53" s="44" t="s">
        <v>419</v>
      </c>
      <c r="D53" s="43">
        <v>187</v>
      </c>
      <c r="E53" s="43">
        <v>187</v>
      </c>
      <c r="F53" s="42">
        <v>0</v>
      </c>
      <c r="I53" s="229"/>
      <c r="K53" s="229"/>
    </row>
    <row r="54" spans="1:11" ht="38.25" x14ac:dyDescent="0.25">
      <c r="A54" s="41"/>
      <c r="B54" s="40" t="s">
        <v>418</v>
      </c>
      <c r="C54" s="39" t="s">
        <v>417</v>
      </c>
      <c r="D54" s="38">
        <v>187</v>
      </c>
      <c r="E54" s="38">
        <v>187</v>
      </c>
      <c r="F54" s="37">
        <v>0</v>
      </c>
      <c r="I54" s="229"/>
      <c r="K54" s="229"/>
    </row>
    <row r="55" spans="1:11" ht="51" x14ac:dyDescent="0.25">
      <c r="A55" s="41"/>
      <c r="B55" s="40" t="s">
        <v>416</v>
      </c>
      <c r="C55" s="39" t="s">
        <v>415</v>
      </c>
      <c r="D55" s="38">
        <v>0</v>
      </c>
      <c r="E55" s="38">
        <v>0</v>
      </c>
      <c r="F55" s="37">
        <v>0</v>
      </c>
      <c r="I55" s="229"/>
      <c r="K55" s="229"/>
    </row>
    <row r="56" spans="1:11" ht="51" x14ac:dyDescent="0.25">
      <c r="A56" s="41"/>
      <c r="B56" s="40" t="s">
        <v>414</v>
      </c>
      <c r="C56" s="39" t="s">
        <v>413</v>
      </c>
      <c r="D56" s="38">
        <v>0</v>
      </c>
      <c r="E56" s="38">
        <v>0</v>
      </c>
      <c r="F56" s="37">
        <v>0</v>
      </c>
      <c r="I56" s="229"/>
      <c r="K56" s="229"/>
    </row>
    <row r="57" spans="1:11" ht="38.25" x14ac:dyDescent="0.25">
      <c r="A57" s="41"/>
      <c r="B57" s="40" t="s">
        <v>412</v>
      </c>
      <c r="C57" s="39" t="s">
        <v>411</v>
      </c>
      <c r="D57" s="38">
        <v>0</v>
      </c>
      <c r="E57" s="38">
        <v>0</v>
      </c>
      <c r="F57" s="37">
        <v>0</v>
      </c>
      <c r="I57" s="229"/>
      <c r="K57" s="229"/>
    </row>
    <row r="58" spans="1:11" ht="51" x14ac:dyDescent="0.25">
      <c r="A58" s="46"/>
      <c r="B58" s="45" t="s">
        <v>410</v>
      </c>
      <c r="C58" s="44" t="s">
        <v>409</v>
      </c>
      <c r="D58" s="43">
        <v>900000</v>
      </c>
      <c r="E58" s="43">
        <v>900000</v>
      </c>
      <c r="F58" s="42">
        <v>0</v>
      </c>
      <c r="H58" s="228"/>
      <c r="I58" s="229"/>
      <c r="J58" s="228"/>
      <c r="K58" s="229"/>
    </row>
    <row r="59" spans="1:11" ht="76.5" x14ac:dyDescent="0.25">
      <c r="A59" s="46"/>
      <c r="B59" s="45" t="s">
        <v>408</v>
      </c>
      <c r="C59" s="44" t="s">
        <v>407</v>
      </c>
      <c r="D59" s="43">
        <v>0</v>
      </c>
      <c r="E59" s="43">
        <v>0</v>
      </c>
      <c r="F59" s="42">
        <v>0</v>
      </c>
      <c r="I59" s="229"/>
      <c r="K59" s="229"/>
    </row>
    <row r="60" spans="1:11" ht="25.5" x14ac:dyDescent="0.25">
      <c r="A60" s="46"/>
      <c r="B60" s="45" t="s">
        <v>406</v>
      </c>
      <c r="C60" s="44" t="s">
        <v>405</v>
      </c>
      <c r="D60" s="43">
        <v>0</v>
      </c>
      <c r="E60" s="43">
        <v>0</v>
      </c>
      <c r="F60" s="42">
        <v>0</v>
      </c>
      <c r="I60" s="229"/>
      <c r="K60" s="229"/>
    </row>
    <row r="61" spans="1:11" ht="38.25" x14ac:dyDescent="0.25">
      <c r="A61" s="46"/>
      <c r="B61" s="45" t="s">
        <v>404</v>
      </c>
      <c r="C61" s="44" t="s">
        <v>403</v>
      </c>
      <c r="D61" s="43">
        <v>16200000</v>
      </c>
      <c r="E61" s="43">
        <v>8100000</v>
      </c>
      <c r="F61" s="42">
        <v>0</v>
      </c>
      <c r="H61" s="228"/>
      <c r="I61" s="229"/>
      <c r="J61" s="228"/>
      <c r="K61" s="229"/>
    </row>
    <row r="62" spans="1:11" ht="38.25" x14ac:dyDescent="0.25">
      <c r="A62" s="46"/>
      <c r="B62" s="45" t="s">
        <v>402</v>
      </c>
      <c r="C62" s="44" t="s">
        <v>401</v>
      </c>
      <c r="D62" s="43">
        <v>117821032</v>
      </c>
      <c r="E62" s="43">
        <v>129661913</v>
      </c>
      <c r="F62" s="42">
        <v>0</v>
      </c>
      <c r="H62" s="228"/>
      <c r="I62" s="229"/>
      <c r="J62" s="228"/>
      <c r="K62" s="229"/>
    </row>
    <row r="63" spans="1:11" ht="25.5" x14ac:dyDescent="0.25">
      <c r="A63" s="46"/>
      <c r="B63" s="45" t="s">
        <v>400</v>
      </c>
      <c r="C63" s="44" t="s">
        <v>399</v>
      </c>
      <c r="D63" s="43">
        <v>16500000</v>
      </c>
      <c r="E63" s="43">
        <v>16500000</v>
      </c>
      <c r="F63" s="42">
        <v>0</v>
      </c>
      <c r="H63" s="228"/>
      <c r="I63" s="229"/>
      <c r="J63" s="228"/>
      <c r="K63" s="229"/>
    </row>
    <row r="64" spans="1:11" ht="25.5" x14ac:dyDescent="0.25">
      <c r="A64" s="46"/>
      <c r="B64" s="45" t="s">
        <v>398</v>
      </c>
      <c r="C64" s="44" t="s">
        <v>397</v>
      </c>
      <c r="D64" s="43">
        <v>7700000</v>
      </c>
      <c r="E64" s="43">
        <v>7700000</v>
      </c>
      <c r="F64" s="42">
        <v>0</v>
      </c>
      <c r="H64" s="228"/>
      <c r="I64" s="229"/>
      <c r="J64" s="228"/>
      <c r="K64" s="229"/>
    </row>
    <row r="65" spans="1:11" ht="25.5" x14ac:dyDescent="0.25">
      <c r="A65" s="46"/>
      <c r="B65" s="45" t="s">
        <v>396</v>
      </c>
      <c r="C65" s="44" t="s">
        <v>395</v>
      </c>
      <c r="D65" s="43">
        <v>0</v>
      </c>
      <c r="E65" s="43">
        <v>0</v>
      </c>
      <c r="F65" s="42">
        <v>0</v>
      </c>
      <c r="I65" s="229"/>
      <c r="K65" s="229"/>
    </row>
    <row r="66" spans="1:11" ht="25.5" x14ac:dyDescent="0.25">
      <c r="A66" s="41"/>
      <c r="B66" s="40" t="s">
        <v>394</v>
      </c>
      <c r="C66" s="39" t="s">
        <v>393</v>
      </c>
      <c r="D66" s="38">
        <v>0</v>
      </c>
      <c r="E66" s="38">
        <v>0</v>
      </c>
      <c r="F66" s="37">
        <v>0</v>
      </c>
      <c r="I66" s="229"/>
      <c r="K66" s="229"/>
    </row>
    <row r="67" spans="1:11" ht="38.25" x14ac:dyDescent="0.25">
      <c r="A67" s="41"/>
      <c r="B67" s="40" t="s">
        <v>392</v>
      </c>
      <c r="C67" s="39" t="s">
        <v>391</v>
      </c>
      <c r="D67" s="38">
        <v>0</v>
      </c>
      <c r="E67" s="38">
        <v>0</v>
      </c>
      <c r="F67" s="37">
        <v>0</v>
      </c>
      <c r="I67" s="229"/>
      <c r="K67" s="229"/>
    </row>
    <row r="68" spans="1:11" ht="25.5" x14ac:dyDescent="0.25">
      <c r="A68" s="46"/>
      <c r="B68" s="45" t="s">
        <v>390</v>
      </c>
      <c r="C68" s="44" t="s">
        <v>389</v>
      </c>
      <c r="D68" s="43">
        <v>15000000</v>
      </c>
      <c r="E68" s="43">
        <v>15000000</v>
      </c>
      <c r="F68" s="42">
        <v>0</v>
      </c>
      <c r="H68" s="228"/>
      <c r="I68" s="229"/>
      <c r="J68" s="228"/>
      <c r="K68" s="229"/>
    </row>
    <row r="69" spans="1:11" ht="38.25" x14ac:dyDescent="0.25">
      <c r="A69" s="41"/>
      <c r="B69" s="40" t="s">
        <v>388</v>
      </c>
      <c r="C69" s="39" t="s">
        <v>387</v>
      </c>
      <c r="D69" s="38">
        <v>15000000</v>
      </c>
      <c r="E69" s="38">
        <v>15000000</v>
      </c>
      <c r="F69" s="37">
        <v>0</v>
      </c>
      <c r="H69" s="228"/>
      <c r="I69" s="229"/>
      <c r="J69" s="228"/>
      <c r="K69" s="229"/>
    </row>
    <row r="70" spans="1:11" ht="38.25" x14ac:dyDescent="0.25">
      <c r="A70" s="41"/>
      <c r="B70" s="40" t="s">
        <v>57</v>
      </c>
      <c r="C70" s="39" t="s">
        <v>386</v>
      </c>
      <c r="D70" s="38">
        <v>0</v>
      </c>
      <c r="E70" s="38">
        <v>0</v>
      </c>
      <c r="F70" s="37">
        <v>0</v>
      </c>
      <c r="I70" s="229"/>
      <c r="K70" s="229"/>
    </row>
    <row r="71" spans="1:11" ht="25.5" x14ac:dyDescent="0.25">
      <c r="A71" s="41"/>
      <c r="B71" s="40" t="s">
        <v>385</v>
      </c>
      <c r="C71" s="39" t="s">
        <v>384</v>
      </c>
      <c r="D71" s="38">
        <v>0</v>
      </c>
      <c r="E71" s="38">
        <v>0</v>
      </c>
      <c r="F71" s="37">
        <v>0</v>
      </c>
      <c r="I71" s="229"/>
      <c r="K71" s="229"/>
    </row>
    <row r="72" spans="1:11" ht="25.5" x14ac:dyDescent="0.25">
      <c r="A72" s="46"/>
      <c r="B72" s="45" t="s">
        <v>383</v>
      </c>
      <c r="C72" s="44" t="s">
        <v>382</v>
      </c>
      <c r="D72" s="43">
        <v>79397260</v>
      </c>
      <c r="E72" s="43">
        <v>70191780</v>
      </c>
      <c r="F72" s="42">
        <v>0</v>
      </c>
      <c r="H72" s="228"/>
      <c r="I72" s="229"/>
      <c r="J72" s="228"/>
      <c r="K72" s="229"/>
    </row>
    <row r="73" spans="1:11" ht="25.5" x14ac:dyDescent="0.25">
      <c r="A73" s="46"/>
      <c r="B73" s="45" t="s">
        <v>381</v>
      </c>
      <c r="C73" s="44" t="s">
        <v>380</v>
      </c>
      <c r="D73" s="43">
        <v>0</v>
      </c>
      <c r="E73" s="43">
        <v>0</v>
      </c>
      <c r="F73" s="42">
        <v>0</v>
      </c>
      <c r="I73" s="229"/>
      <c r="K73" s="229"/>
    </row>
    <row r="74" spans="1:11" ht="25.5" x14ac:dyDescent="0.25">
      <c r="A74" s="46"/>
      <c r="B74" s="45" t="s">
        <v>379</v>
      </c>
      <c r="C74" s="44" t="s">
        <v>378</v>
      </c>
      <c r="D74" s="43">
        <v>0</v>
      </c>
      <c r="E74" s="43">
        <v>0</v>
      </c>
      <c r="F74" s="42">
        <v>0</v>
      </c>
      <c r="I74" s="229"/>
      <c r="K74" s="229"/>
    </row>
    <row r="75" spans="1:11" ht="38.25" x14ac:dyDescent="0.25">
      <c r="A75" s="46"/>
      <c r="B75" s="45" t="s">
        <v>377</v>
      </c>
      <c r="C75" s="44" t="s">
        <v>376</v>
      </c>
      <c r="D75" s="43">
        <v>13200000</v>
      </c>
      <c r="E75" s="43">
        <v>13200000</v>
      </c>
      <c r="F75" s="42">
        <v>0</v>
      </c>
      <c r="H75" s="228"/>
      <c r="I75" s="229"/>
      <c r="J75" s="228"/>
      <c r="K75" s="229"/>
    </row>
    <row r="76" spans="1:11" ht="63.75" x14ac:dyDescent="0.25">
      <c r="A76" s="46"/>
      <c r="B76" s="45" t="s">
        <v>375</v>
      </c>
      <c r="C76" s="44" t="s">
        <v>374</v>
      </c>
      <c r="D76" s="43">
        <v>0</v>
      </c>
      <c r="E76" s="43">
        <v>0</v>
      </c>
      <c r="F76" s="42">
        <v>0</v>
      </c>
      <c r="I76" s="229"/>
      <c r="K76" s="229"/>
    </row>
    <row r="77" spans="1:11" ht="51" x14ac:dyDescent="0.25">
      <c r="A77" s="46"/>
      <c r="B77" s="45" t="s">
        <v>373</v>
      </c>
      <c r="C77" s="44" t="s">
        <v>372</v>
      </c>
      <c r="D77" s="43">
        <v>0</v>
      </c>
      <c r="E77" s="43">
        <v>0</v>
      </c>
      <c r="F77" s="42">
        <v>0</v>
      </c>
      <c r="I77" s="229"/>
      <c r="K77" s="229"/>
    </row>
    <row r="78" spans="1:11" ht="25.5" x14ac:dyDescent="0.25">
      <c r="A78" s="46"/>
      <c r="B78" s="45" t="s">
        <v>371</v>
      </c>
      <c r="C78" s="44" t="s">
        <v>370</v>
      </c>
      <c r="D78" s="43">
        <v>1616433</v>
      </c>
      <c r="E78" s="43">
        <v>849313</v>
      </c>
      <c r="F78" s="42">
        <v>0</v>
      </c>
      <c r="H78" s="228"/>
      <c r="I78" s="229"/>
      <c r="J78" s="228"/>
      <c r="K78" s="229"/>
    </row>
    <row r="79" spans="1:11" ht="25.5" x14ac:dyDescent="0.25">
      <c r="A79" s="41"/>
      <c r="B79" s="40" t="s">
        <v>369</v>
      </c>
      <c r="C79" s="39" t="s">
        <v>368</v>
      </c>
      <c r="D79" s="38">
        <v>0</v>
      </c>
      <c r="E79" s="38">
        <v>0</v>
      </c>
      <c r="F79" s="37">
        <v>0</v>
      </c>
      <c r="I79" s="229"/>
      <c r="K79" s="229"/>
    </row>
    <row r="80" spans="1:11" ht="51" x14ac:dyDescent="0.25">
      <c r="A80" s="41"/>
      <c r="B80" s="40" t="s">
        <v>367</v>
      </c>
      <c r="C80" s="39" t="s">
        <v>366</v>
      </c>
      <c r="D80" s="38">
        <v>0</v>
      </c>
      <c r="E80" s="38">
        <v>0</v>
      </c>
      <c r="F80" s="37">
        <v>0</v>
      </c>
      <c r="I80" s="229"/>
      <c r="K80" s="229"/>
    </row>
    <row r="81" spans="1:11" ht="51" x14ac:dyDescent="0.25">
      <c r="A81" s="41"/>
      <c r="B81" s="40" t="s">
        <v>365</v>
      </c>
      <c r="C81" s="39" t="s">
        <v>364</v>
      </c>
      <c r="D81" s="38">
        <v>1616433</v>
      </c>
      <c r="E81" s="38">
        <v>849313</v>
      </c>
      <c r="F81" s="37">
        <v>0</v>
      </c>
      <c r="H81" s="228"/>
      <c r="I81" s="229"/>
      <c r="J81" s="228"/>
      <c r="K81" s="229"/>
    </row>
    <row r="82" spans="1:11" ht="51" x14ac:dyDescent="0.25">
      <c r="A82" s="41"/>
      <c r="B82" s="40" t="s">
        <v>363</v>
      </c>
      <c r="C82" s="39" t="s">
        <v>362</v>
      </c>
      <c r="D82" s="38">
        <v>0</v>
      </c>
      <c r="E82" s="38">
        <v>0</v>
      </c>
      <c r="F82" s="37">
        <v>0</v>
      </c>
      <c r="I82" s="229"/>
      <c r="K82" s="229"/>
    </row>
    <row r="83" spans="1:11" ht="25.5" x14ac:dyDescent="0.25">
      <c r="A83" s="41"/>
      <c r="B83" s="40" t="s">
        <v>182</v>
      </c>
      <c r="C83" s="39" t="s">
        <v>361</v>
      </c>
      <c r="D83" s="38">
        <v>0</v>
      </c>
      <c r="E83" s="38">
        <v>0</v>
      </c>
      <c r="F83" s="37">
        <v>0</v>
      </c>
      <c r="I83" s="229"/>
      <c r="K83" s="229"/>
    </row>
    <row r="84" spans="1:11" ht="25.5" x14ac:dyDescent="0.25">
      <c r="A84" s="46"/>
      <c r="B84" s="45" t="s">
        <v>360</v>
      </c>
      <c r="C84" s="44" t="s">
        <v>359</v>
      </c>
      <c r="D84" s="43">
        <v>0</v>
      </c>
      <c r="E84" s="43">
        <v>0</v>
      </c>
      <c r="F84" s="42">
        <v>0</v>
      </c>
      <c r="I84" s="229"/>
      <c r="K84" s="229"/>
    </row>
    <row r="85" spans="1:11" ht="25.5" x14ac:dyDescent="0.25">
      <c r="A85" s="41"/>
      <c r="B85" s="40" t="s">
        <v>358</v>
      </c>
      <c r="C85" s="39" t="s">
        <v>357</v>
      </c>
      <c r="D85" s="38">
        <v>0</v>
      </c>
      <c r="E85" s="38">
        <v>0</v>
      </c>
      <c r="F85" s="37">
        <v>0</v>
      </c>
      <c r="I85" s="229"/>
      <c r="K85" s="229"/>
    </row>
    <row r="86" spans="1:11" ht="25.5" x14ac:dyDescent="0.25">
      <c r="A86" s="41"/>
      <c r="B86" s="40" t="s">
        <v>356</v>
      </c>
      <c r="C86" s="39" t="s">
        <v>355</v>
      </c>
      <c r="D86" s="38">
        <v>0</v>
      </c>
      <c r="E86" s="38">
        <v>0</v>
      </c>
      <c r="F86" s="37">
        <v>0</v>
      </c>
      <c r="I86" s="229"/>
      <c r="K86" s="229"/>
    </row>
    <row r="87" spans="1:11" ht="25.5" x14ac:dyDescent="0.25">
      <c r="A87" s="35" t="s">
        <v>354</v>
      </c>
      <c r="B87" s="34" t="s">
        <v>353</v>
      </c>
      <c r="C87" s="33" t="s">
        <v>352</v>
      </c>
      <c r="D87" s="36">
        <v>268334912</v>
      </c>
      <c r="E87" s="36">
        <v>262103193</v>
      </c>
      <c r="F87" s="31">
        <v>0</v>
      </c>
      <c r="H87" s="228"/>
      <c r="I87" s="229"/>
      <c r="J87" s="228"/>
      <c r="K87" s="229"/>
    </row>
    <row r="88" spans="1:11" ht="25.5" x14ac:dyDescent="0.25">
      <c r="A88" s="35"/>
      <c r="B88" s="34" t="s">
        <v>351</v>
      </c>
      <c r="C88" s="33" t="s">
        <v>350</v>
      </c>
      <c r="D88" s="36">
        <v>153888234159</v>
      </c>
      <c r="E88" s="36">
        <v>153124467272</v>
      </c>
      <c r="F88" s="31">
        <v>0</v>
      </c>
      <c r="H88" s="228"/>
      <c r="I88" s="229"/>
      <c r="J88" s="228"/>
      <c r="K88" s="229"/>
    </row>
    <row r="89" spans="1:11" ht="25.5" x14ac:dyDescent="0.25">
      <c r="A89" s="35"/>
      <c r="B89" s="34" t="s">
        <v>349</v>
      </c>
      <c r="C89" s="33" t="s">
        <v>348</v>
      </c>
      <c r="D89" s="32">
        <v>15056943.98</v>
      </c>
      <c r="E89" s="32">
        <v>15056943.98</v>
      </c>
      <c r="F89" s="31">
        <v>0</v>
      </c>
      <c r="H89" s="241"/>
      <c r="I89" s="229"/>
      <c r="J89" s="241"/>
      <c r="K89" s="229"/>
    </row>
    <row r="90" spans="1:11" ht="51" x14ac:dyDescent="0.25">
      <c r="A90" s="30"/>
      <c r="B90" s="29" t="s">
        <v>347</v>
      </c>
      <c r="C90" s="28" t="s">
        <v>346</v>
      </c>
      <c r="D90" s="27">
        <v>10220.41</v>
      </c>
      <c r="E90" s="27">
        <v>10169.69</v>
      </c>
      <c r="F90" s="26">
        <v>0</v>
      </c>
      <c r="H90" s="241"/>
      <c r="I90" s="229"/>
      <c r="J90" s="241"/>
      <c r="K90" s="229"/>
    </row>
    <row r="91" spans="1:11" ht="30.75" customHeight="1" x14ac:dyDescent="0.25">
      <c r="A91" s="25"/>
    </row>
    <row r="92" spans="1:11" ht="6" customHeight="1" x14ac:dyDescent="0.15">
      <c r="A92" s="209"/>
      <c r="B92" s="209"/>
      <c r="C92" s="209"/>
      <c r="D92" s="24"/>
      <c r="E92" s="209"/>
      <c r="F92" s="209"/>
      <c r="G92" s="209"/>
    </row>
    <row r="93" spans="1:11" ht="15.75" customHeight="1" x14ac:dyDescent="0.25">
      <c r="A93" s="23"/>
      <c r="B93" s="23"/>
    </row>
    <row r="94" spans="1:11" ht="15.75" customHeight="1" x14ac:dyDescent="0.25">
      <c r="A94" s="22"/>
      <c r="B94" s="21"/>
    </row>
    <row r="95" spans="1:11" ht="15.75" customHeight="1" x14ac:dyDescent="0.25">
      <c r="A95" s="209"/>
      <c r="B95" s="209"/>
      <c r="C95" s="209"/>
      <c r="D95" s="209"/>
      <c r="E95" s="209"/>
      <c r="F95" s="209"/>
      <c r="G95" s="209"/>
    </row>
    <row r="96" spans="1:11" ht="15.75" customHeight="1" x14ac:dyDescent="0.25">
      <c r="A96" s="209"/>
      <c r="B96" s="209"/>
      <c r="C96" s="209"/>
      <c r="D96" s="209"/>
      <c r="E96" s="209"/>
      <c r="F96" s="209"/>
      <c r="G96" s="209"/>
    </row>
    <row r="97" spans="1:7" ht="15" customHeight="1" x14ac:dyDescent="0.25">
      <c r="A97" s="209"/>
      <c r="B97" s="209"/>
      <c r="C97" s="209"/>
      <c r="D97" s="209"/>
      <c r="E97" s="209"/>
      <c r="F97" s="209"/>
      <c r="G97" s="209"/>
    </row>
    <row r="98" spans="1:7" ht="15" customHeight="1" x14ac:dyDescent="0.25">
      <c r="A98" s="209"/>
      <c r="B98" s="209"/>
      <c r="C98" s="209"/>
      <c r="D98" s="209"/>
      <c r="E98" s="209"/>
      <c r="F98" s="209"/>
      <c r="G98" s="209"/>
    </row>
    <row r="99" spans="1:7" ht="15.75" customHeight="1" x14ac:dyDescent="0.25">
      <c r="A99" s="209"/>
      <c r="B99" s="209"/>
      <c r="C99" s="209"/>
      <c r="D99" s="209"/>
      <c r="E99" s="209"/>
      <c r="F99" s="209"/>
      <c r="G99" s="209"/>
    </row>
    <row r="100" spans="1:7" ht="15.75" customHeight="1" x14ac:dyDescent="0.25">
      <c r="A100" s="209"/>
      <c r="B100" s="209"/>
      <c r="C100" s="209"/>
      <c r="D100" s="209"/>
      <c r="E100" s="209"/>
      <c r="F100" s="209"/>
      <c r="G100" s="209"/>
    </row>
    <row r="101" spans="1:7" ht="31.5" customHeight="1" x14ac:dyDescent="0.25">
      <c r="A101" s="20"/>
      <c r="B101" s="19"/>
    </row>
  </sheetData>
  <printOptions horizontalCentered="1"/>
  <pageMargins left="0" right="0" top="0.5899999737739563" bottom="0.5899999737739563" header="0.5" footer="0.5"/>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M88"/>
  <sheetViews>
    <sheetView showGridLines="0" showZeros="0" showOutlineSymbols="0" topLeftCell="A91" zoomScaleNormal="100" workbookViewId="0">
      <selection activeCell="F66" sqref="F66"/>
    </sheetView>
  </sheetViews>
  <sheetFormatPr defaultRowHeight="15" x14ac:dyDescent="0.25"/>
  <cols>
    <col min="1" max="1" width="5.7109375" customWidth="1"/>
    <col min="2" max="2" width="32.140625" customWidth="1"/>
    <col min="3" max="3" width="9.28515625" customWidth="1"/>
    <col min="4" max="6" width="17.140625" customWidth="1"/>
    <col min="8" max="8" width="14.85546875" bestFit="1" customWidth="1"/>
    <col min="9" max="9" width="16" bestFit="1" customWidth="1"/>
    <col min="10" max="10" width="14.85546875" bestFit="1" customWidth="1"/>
    <col min="11" max="11" width="16" bestFit="1" customWidth="1"/>
    <col min="12" max="12" width="14.85546875" bestFit="1" customWidth="1"/>
    <col min="13" max="13" width="16" bestFit="1" customWidth="1"/>
  </cols>
  <sheetData>
    <row r="1" spans="1:7" ht="56.25" customHeight="1" x14ac:dyDescent="0.25">
      <c r="A1" s="209"/>
      <c r="B1" s="209"/>
      <c r="C1" s="54"/>
      <c r="D1" s="53"/>
    </row>
    <row r="2" spans="1:7" ht="43.5" customHeight="1" x14ac:dyDescent="0.25">
      <c r="A2" s="52"/>
    </row>
    <row r="3" spans="1:7" ht="11.25" customHeight="1" x14ac:dyDescent="0.25">
      <c r="A3" s="209"/>
      <c r="B3" s="209"/>
      <c r="C3" s="209"/>
      <c r="D3" s="209"/>
      <c r="E3" s="209"/>
      <c r="F3" s="209"/>
      <c r="G3" s="209"/>
    </row>
    <row r="4" spans="1:7" ht="36.75" customHeight="1" x14ac:dyDescent="0.25">
      <c r="A4" s="51"/>
    </row>
    <row r="5" spans="1:7" ht="22.5" customHeight="1" x14ac:dyDescent="0.25">
      <c r="A5" s="21"/>
    </row>
    <row r="6" spans="1:7" ht="15.75" customHeight="1" x14ac:dyDescent="0.25">
      <c r="A6" s="23"/>
      <c r="B6" s="49"/>
      <c r="C6" s="49"/>
    </row>
    <row r="7" spans="1:7" ht="15.75" customHeight="1" x14ac:dyDescent="0.25">
      <c r="A7" s="209"/>
      <c r="B7" s="209"/>
      <c r="C7" s="209"/>
    </row>
    <row r="8" spans="1:7" ht="15.75" customHeight="1" x14ac:dyDescent="0.25">
      <c r="A8" s="20"/>
      <c r="B8" s="49"/>
      <c r="C8" s="49"/>
    </row>
    <row r="9" spans="1:7" ht="15.75" customHeight="1" x14ac:dyDescent="0.25">
      <c r="A9" s="209"/>
      <c r="B9" s="209"/>
      <c r="C9" s="209"/>
    </row>
    <row r="10" spans="1:7" ht="15.75" customHeight="1" x14ac:dyDescent="0.25">
      <c r="A10" s="20"/>
      <c r="B10" s="49"/>
      <c r="C10" s="49"/>
    </row>
    <row r="11" spans="1:7" ht="15.75" customHeight="1" x14ac:dyDescent="0.25">
      <c r="A11" s="209"/>
      <c r="B11" s="209"/>
      <c r="C11" s="209"/>
    </row>
    <row r="12" spans="1:7" ht="15.75" customHeight="1" x14ac:dyDescent="0.25">
      <c r="A12" s="20"/>
      <c r="B12" s="49"/>
      <c r="C12" s="49"/>
    </row>
    <row r="13" spans="1:7" ht="15.75" customHeight="1" x14ac:dyDescent="0.25">
      <c r="A13" s="209"/>
      <c r="B13" s="209"/>
      <c r="C13" s="209"/>
    </row>
    <row r="14" spans="1:7" ht="15" customHeight="1" x14ac:dyDescent="0.25">
      <c r="A14" s="209"/>
      <c r="B14" s="209"/>
      <c r="C14" s="209"/>
      <c r="D14" s="209"/>
      <c r="E14" s="209"/>
      <c r="F14" s="209"/>
      <c r="G14" s="209"/>
    </row>
    <row r="15" spans="1:7" ht="26.25" customHeight="1" x14ac:dyDescent="0.25">
      <c r="A15" s="50"/>
    </row>
    <row r="16" spans="1:7" ht="15.75" customHeight="1" x14ac:dyDescent="0.25">
      <c r="A16" s="49"/>
    </row>
    <row r="17" spans="1:13" ht="15.75" customHeight="1" x14ac:dyDescent="0.25">
      <c r="A17" s="208"/>
      <c r="B17" s="48"/>
      <c r="C17" s="208"/>
      <c r="D17" s="208"/>
      <c r="E17" s="208"/>
      <c r="F17" s="48"/>
    </row>
    <row r="18" spans="1:13" ht="75" customHeight="1" x14ac:dyDescent="0.25">
      <c r="A18" s="203" t="s">
        <v>501</v>
      </c>
      <c r="B18" s="204" t="s">
        <v>12</v>
      </c>
      <c r="C18" s="204" t="s">
        <v>500</v>
      </c>
      <c r="D18" s="204" t="s">
        <v>890</v>
      </c>
      <c r="E18" s="204" t="s">
        <v>17</v>
      </c>
      <c r="F18" s="47" t="s">
        <v>626</v>
      </c>
    </row>
    <row r="19" spans="1:13" ht="25.5" x14ac:dyDescent="0.25">
      <c r="A19" s="64" t="s">
        <v>341</v>
      </c>
      <c r="B19" s="63" t="s">
        <v>625</v>
      </c>
      <c r="C19" s="11" t="s">
        <v>624</v>
      </c>
      <c r="D19" s="198">
        <v>876908750</v>
      </c>
      <c r="E19" s="198">
        <v>956239648</v>
      </c>
      <c r="F19" s="10">
        <v>1833148398</v>
      </c>
      <c r="H19" s="228"/>
      <c r="I19" s="229"/>
      <c r="J19" s="228"/>
      <c r="K19" s="229"/>
      <c r="L19" s="228"/>
      <c r="M19" s="229"/>
    </row>
    <row r="20" spans="1:13" ht="25.5" x14ac:dyDescent="0.25">
      <c r="A20" s="62" t="s">
        <v>511</v>
      </c>
      <c r="B20" s="61" t="s">
        <v>623</v>
      </c>
      <c r="C20" s="9" t="s">
        <v>622</v>
      </c>
      <c r="D20" s="194">
        <v>393544397</v>
      </c>
      <c r="E20" s="194">
        <v>426323547</v>
      </c>
      <c r="F20" s="8">
        <v>819867944</v>
      </c>
      <c r="H20" s="228"/>
      <c r="I20" s="229"/>
      <c r="J20" s="228"/>
      <c r="K20" s="229"/>
      <c r="L20" s="228"/>
      <c r="M20" s="229"/>
    </row>
    <row r="21" spans="1:13" ht="25.5" x14ac:dyDescent="0.25">
      <c r="A21" s="60"/>
      <c r="B21" s="59" t="s">
        <v>621</v>
      </c>
      <c r="C21" s="17" t="s">
        <v>620</v>
      </c>
      <c r="D21" s="202">
        <v>0</v>
      </c>
      <c r="E21" s="202">
        <v>0</v>
      </c>
      <c r="F21" s="16">
        <v>0</v>
      </c>
      <c r="I21" s="229"/>
      <c r="K21" s="229"/>
      <c r="M21" s="229"/>
    </row>
    <row r="22" spans="1:13" ht="25.5" x14ac:dyDescent="0.25">
      <c r="A22" s="60"/>
      <c r="B22" s="59" t="s">
        <v>619</v>
      </c>
      <c r="C22" s="17" t="s">
        <v>618</v>
      </c>
      <c r="D22" s="202">
        <v>393544397</v>
      </c>
      <c r="E22" s="202">
        <v>426323547</v>
      </c>
      <c r="F22" s="16">
        <v>819867944</v>
      </c>
      <c r="H22" s="228"/>
      <c r="I22" s="229"/>
      <c r="J22" s="228"/>
      <c r="K22" s="229"/>
      <c r="L22" s="228"/>
      <c r="M22" s="229"/>
    </row>
    <row r="23" spans="1:13" ht="25.5" x14ac:dyDescent="0.25">
      <c r="A23" s="62" t="s">
        <v>509</v>
      </c>
      <c r="B23" s="61" t="s">
        <v>617</v>
      </c>
      <c r="C23" s="9" t="s">
        <v>616</v>
      </c>
      <c r="D23" s="194">
        <v>483364353</v>
      </c>
      <c r="E23" s="194">
        <v>529916101</v>
      </c>
      <c r="F23" s="8">
        <v>1013280454</v>
      </c>
      <c r="H23" s="228"/>
      <c r="I23" s="229"/>
      <c r="J23" s="228"/>
      <c r="K23" s="229"/>
      <c r="L23" s="228"/>
      <c r="M23" s="229"/>
    </row>
    <row r="24" spans="1:13" ht="25.5" x14ac:dyDescent="0.25">
      <c r="A24" s="60"/>
      <c r="B24" s="59" t="s">
        <v>615</v>
      </c>
      <c r="C24" s="17" t="s">
        <v>614</v>
      </c>
      <c r="D24" s="202">
        <v>364843806</v>
      </c>
      <c r="E24" s="202">
        <v>336683204</v>
      </c>
      <c r="F24" s="16">
        <v>701527010</v>
      </c>
      <c r="H24" s="228"/>
      <c r="I24" s="229"/>
      <c r="J24" s="228"/>
      <c r="K24" s="229"/>
      <c r="L24" s="228"/>
      <c r="M24" s="229"/>
    </row>
    <row r="25" spans="1:13" ht="25.5" x14ac:dyDescent="0.25">
      <c r="A25" s="60"/>
      <c r="B25" s="59" t="s">
        <v>613</v>
      </c>
      <c r="C25" s="17" t="s">
        <v>612</v>
      </c>
      <c r="D25" s="202">
        <v>118520547</v>
      </c>
      <c r="E25" s="202">
        <v>193232897</v>
      </c>
      <c r="F25" s="16">
        <v>311753444</v>
      </c>
      <c r="H25" s="228"/>
      <c r="I25" s="229"/>
      <c r="J25" s="228"/>
      <c r="K25" s="229"/>
      <c r="L25" s="228"/>
      <c r="M25" s="229"/>
    </row>
    <row r="26" spans="1:13" ht="25.5" x14ac:dyDescent="0.25">
      <c r="A26" s="62" t="s">
        <v>590</v>
      </c>
      <c r="B26" s="61" t="s">
        <v>611</v>
      </c>
      <c r="C26" s="9" t="s">
        <v>610</v>
      </c>
      <c r="D26" s="194">
        <v>0</v>
      </c>
      <c r="E26" s="194">
        <v>0</v>
      </c>
      <c r="F26" s="8">
        <v>0</v>
      </c>
      <c r="I26" s="229"/>
      <c r="K26" s="229"/>
      <c r="M26" s="229"/>
    </row>
    <row r="27" spans="1:13" ht="25.5" x14ac:dyDescent="0.25">
      <c r="A27" s="60"/>
      <c r="B27" s="59" t="s">
        <v>609</v>
      </c>
      <c r="C27" s="17" t="s">
        <v>608</v>
      </c>
      <c r="D27" s="202">
        <v>0</v>
      </c>
      <c r="E27" s="202">
        <v>0</v>
      </c>
      <c r="F27" s="16">
        <v>0</v>
      </c>
      <c r="I27" s="229"/>
      <c r="K27" s="229"/>
      <c r="M27" s="229"/>
    </row>
    <row r="28" spans="1:13" ht="25.5" x14ac:dyDescent="0.25">
      <c r="A28" s="60"/>
      <c r="B28" s="59" t="s">
        <v>607</v>
      </c>
      <c r="C28" s="17" t="s">
        <v>606</v>
      </c>
      <c r="D28" s="202">
        <v>0</v>
      </c>
      <c r="E28" s="202">
        <v>0</v>
      </c>
      <c r="F28" s="16">
        <v>0</v>
      </c>
      <c r="I28" s="229"/>
      <c r="K28" s="229"/>
      <c r="M28" s="229"/>
    </row>
    <row r="29" spans="1:13" ht="89.25" x14ac:dyDescent="0.25">
      <c r="A29" s="60"/>
      <c r="B29" s="59" t="s">
        <v>605</v>
      </c>
      <c r="C29" s="17" t="s">
        <v>604</v>
      </c>
      <c r="D29" s="202">
        <v>0</v>
      </c>
      <c r="E29" s="202">
        <v>0</v>
      </c>
      <c r="F29" s="16">
        <v>0</v>
      </c>
      <c r="I29" s="229"/>
      <c r="K29" s="229"/>
      <c r="M29" s="229"/>
    </row>
    <row r="30" spans="1:13" ht="25.5" x14ac:dyDescent="0.25">
      <c r="A30" s="64" t="s">
        <v>251</v>
      </c>
      <c r="B30" s="63" t="s">
        <v>603</v>
      </c>
      <c r="C30" s="11" t="s">
        <v>602</v>
      </c>
      <c r="D30" s="198">
        <v>191984355</v>
      </c>
      <c r="E30" s="198">
        <v>203103066</v>
      </c>
      <c r="F30" s="10">
        <v>395087421</v>
      </c>
      <c r="H30" s="228"/>
      <c r="I30" s="229"/>
      <c r="J30" s="228"/>
      <c r="K30" s="229"/>
      <c r="L30" s="228"/>
      <c r="M30" s="229"/>
    </row>
    <row r="31" spans="1:13" ht="38.25" x14ac:dyDescent="0.25">
      <c r="A31" s="62" t="s">
        <v>511</v>
      </c>
      <c r="B31" s="61" t="s">
        <v>601</v>
      </c>
      <c r="C31" s="9" t="s">
        <v>600</v>
      </c>
      <c r="D31" s="194">
        <v>117821032</v>
      </c>
      <c r="E31" s="194">
        <v>129661913</v>
      </c>
      <c r="F31" s="8">
        <v>247482945</v>
      </c>
      <c r="H31" s="228"/>
      <c r="I31" s="229"/>
      <c r="J31" s="228"/>
      <c r="K31" s="229"/>
      <c r="L31" s="228"/>
      <c r="M31" s="229"/>
    </row>
    <row r="32" spans="1:13" ht="51" x14ac:dyDescent="0.25">
      <c r="A32" s="62" t="s">
        <v>509</v>
      </c>
      <c r="B32" s="61" t="s">
        <v>599</v>
      </c>
      <c r="C32" s="9" t="s">
        <v>598</v>
      </c>
      <c r="D32" s="194">
        <v>23081982</v>
      </c>
      <c r="E32" s="194">
        <v>22776966</v>
      </c>
      <c r="F32" s="8">
        <v>45858948</v>
      </c>
      <c r="H32" s="228"/>
      <c r="I32" s="229"/>
      <c r="J32" s="228"/>
      <c r="K32" s="229"/>
      <c r="L32" s="228"/>
      <c r="M32" s="229"/>
    </row>
    <row r="33" spans="1:13" ht="25.5" x14ac:dyDescent="0.25">
      <c r="A33" s="60"/>
      <c r="B33" s="59" t="s">
        <v>202</v>
      </c>
      <c r="C33" s="17" t="s">
        <v>597</v>
      </c>
      <c r="D33" s="202">
        <v>15000000</v>
      </c>
      <c r="E33" s="202">
        <v>15000000</v>
      </c>
      <c r="F33" s="16">
        <v>30000000</v>
      </c>
      <c r="H33" s="228"/>
      <c r="I33" s="229"/>
      <c r="J33" s="228"/>
      <c r="K33" s="229"/>
      <c r="L33" s="228"/>
      <c r="M33" s="229"/>
    </row>
    <row r="34" spans="1:13" ht="38.25" x14ac:dyDescent="0.25">
      <c r="A34" s="60"/>
      <c r="B34" s="59" t="s">
        <v>200</v>
      </c>
      <c r="C34" s="17" t="s">
        <v>596</v>
      </c>
      <c r="D34" s="202">
        <v>302496</v>
      </c>
      <c r="E34" s="202">
        <v>0</v>
      </c>
      <c r="F34" s="16">
        <v>302496</v>
      </c>
      <c r="H34" s="228"/>
      <c r="I34" s="229"/>
      <c r="K34" s="229"/>
      <c r="L34" s="228"/>
      <c r="M34" s="229"/>
    </row>
    <row r="35" spans="1:13" ht="25.5" x14ac:dyDescent="0.25">
      <c r="A35" s="60"/>
      <c r="B35" s="59" t="s">
        <v>198</v>
      </c>
      <c r="C35" s="17" t="s">
        <v>595</v>
      </c>
      <c r="D35" s="202">
        <v>79486</v>
      </c>
      <c r="E35" s="202">
        <v>76966</v>
      </c>
      <c r="F35" s="16">
        <v>156452</v>
      </c>
      <c r="H35" s="228"/>
      <c r="I35" s="229"/>
      <c r="J35" s="228"/>
      <c r="K35" s="229"/>
      <c r="L35" s="228"/>
      <c r="M35" s="229"/>
    </row>
    <row r="36" spans="1:13" ht="25.5" x14ac:dyDescent="0.25">
      <c r="A36" s="60"/>
      <c r="B36" s="59" t="s">
        <v>594</v>
      </c>
      <c r="C36" s="17" t="s">
        <v>593</v>
      </c>
      <c r="D36" s="202">
        <v>7700000</v>
      </c>
      <c r="E36" s="202">
        <v>7700000</v>
      </c>
      <c r="F36" s="16">
        <v>15400000</v>
      </c>
      <c r="H36" s="228"/>
      <c r="I36" s="229"/>
      <c r="J36" s="228"/>
      <c r="K36" s="229"/>
      <c r="L36" s="228"/>
      <c r="M36" s="229"/>
    </row>
    <row r="37" spans="1:13" ht="76.5" x14ac:dyDescent="0.25">
      <c r="A37" s="60"/>
      <c r="B37" s="59" t="s">
        <v>592</v>
      </c>
      <c r="C37" s="17" t="s">
        <v>591</v>
      </c>
      <c r="D37" s="202">
        <v>0</v>
      </c>
      <c r="E37" s="202">
        <v>0</v>
      </c>
      <c r="F37" s="16">
        <v>0</v>
      </c>
      <c r="I37" s="229"/>
      <c r="K37" s="229"/>
      <c r="M37" s="229"/>
    </row>
    <row r="38" spans="1:13" ht="102" x14ac:dyDescent="0.25">
      <c r="A38" s="62" t="s">
        <v>590</v>
      </c>
      <c r="B38" s="61" t="s">
        <v>589</v>
      </c>
      <c r="C38" s="9" t="s">
        <v>588</v>
      </c>
      <c r="D38" s="194">
        <v>29700000</v>
      </c>
      <c r="E38" s="194">
        <v>29700000</v>
      </c>
      <c r="F38" s="8">
        <v>59400000</v>
      </c>
      <c r="H38" s="228"/>
      <c r="I38" s="229"/>
      <c r="J38" s="228"/>
      <c r="K38" s="229"/>
      <c r="L38" s="228"/>
      <c r="M38" s="229"/>
    </row>
    <row r="39" spans="1:13" ht="25.5" x14ac:dyDescent="0.25">
      <c r="A39" s="60"/>
      <c r="B39" s="59" t="s">
        <v>587</v>
      </c>
      <c r="C39" s="17" t="s">
        <v>586</v>
      </c>
      <c r="D39" s="202">
        <v>16500000</v>
      </c>
      <c r="E39" s="202">
        <v>16500000</v>
      </c>
      <c r="F39" s="16">
        <v>33000000</v>
      </c>
      <c r="H39" s="228"/>
      <c r="I39" s="229"/>
      <c r="J39" s="228"/>
      <c r="K39" s="229"/>
      <c r="L39" s="228"/>
      <c r="M39" s="229"/>
    </row>
    <row r="40" spans="1:13" ht="25.5" x14ac:dyDescent="0.25">
      <c r="A40" s="60"/>
      <c r="B40" s="59" t="s">
        <v>585</v>
      </c>
      <c r="C40" s="17" t="s">
        <v>584</v>
      </c>
      <c r="D40" s="202">
        <v>13200000</v>
      </c>
      <c r="E40" s="202">
        <v>13200000</v>
      </c>
      <c r="F40" s="16">
        <v>26400000</v>
      </c>
      <c r="H40" s="228"/>
      <c r="I40" s="229"/>
      <c r="J40" s="228"/>
      <c r="K40" s="229"/>
      <c r="L40" s="228"/>
      <c r="M40" s="229"/>
    </row>
    <row r="41" spans="1:13" ht="63.75" x14ac:dyDescent="0.25">
      <c r="A41" s="60"/>
      <c r="B41" s="59" t="s">
        <v>583</v>
      </c>
      <c r="C41" s="17" t="s">
        <v>582</v>
      </c>
      <c r="D41" s="202">
        <v>0</v>
      </c>
      <c r="E41" s="202">
        <v>0</v>
      </c>
      <c r="F41" s="16">
        <v>0</v>
      </c>
      <c r="I41" s="229"/>
      <c r="K41" s="229"/>
      <c r="M41" s="229"/>
    </row>
    <row r="42" spans="1:13" ht="51" x14ac:dyDescent="0.25">
      <c r="A42" s="60"/>
      <c r="B42" s="59" t="s">
        <v>581</v>
      </c>
      <c r="C42" s="17" t="s">
        <v>580</v>
      </c>
      <c r="D42" s="202">
        <v>0</v>
      </c>
      <c r="E42" s="202">
        <v>0</v>
      </c>
      <c r="F42" s="16">
        <v>0</v>
      </c>
      <c r="I42" s="229"/>
      <c r="K42" s="229"/>
      <c r="M42" s="229"/>
    </row>
    <row r="43" spans="1:13" ht="38.25" x14ac:dyDescent="0.25">
      <c r="A43" s="62" t="s">
        <v>579</v>
      </c>
      <c r="B43" s="61" t="s">
        <v>578</v>
      </c>
      <c r="C43" s="9" t="s">
        <v>577</v>
      </c>
      <c r="D43" s="194">
        <v>9205480</v>
      </c>
      <c r="E43" s="194">
        <v>10191780</v>
      </c>
      <c r="F43" s="8">
        <v>19397260</v>
      </c>
      <c r="H43" s="228"/>
      <c r="I43" s="229"/>
      <c r="J43" s="228"/>
      <c r="K43" s="229"/>
      <c r="L43" s="228"/>
      <c r="M43" s="229"/>
    </row>
    <row r="44" spans="1:13" ht="89.25" x14ac:dyDescent="0.25">
      <c r="A44" s="62" t="s">
        <v>576</v>
      </c>
      <c r="B44" s="61" t="s">
        <v>575</v>
      </c>
      <c r="C44" s="9" t="s">
        <v>574</v>
      </c>
      <c r="D44" s="194">
        <v>9000000</v>
      </c>
      <c r="E44" s="194">
        <v>9000000</v>
      </c>
      <c r="F44" s="8">
        <v>18000000</v>
      </c>
      <c r="H44" s="228"/>
      <c r="I44" s="229"/>
      <c r="J44" s="228"/>
      <c r="K44" s="229"/>
      <c r="L44" s="228"/>
      <c r="M44" s="229"/>
    </row>
    <row r="45" spans="1:13" ht="38.25" x14ac:dyDescent="0.25">
      <c r="A45" s="60"/>
      <c r="B45" s="59" t="s">
        <v>573</v>
      </c>
      <c r="C45" s="17" t="s">
        <v>572</v>
      </c>
      <c r="D45" s="202">
        <v>9000000</v>
      </c>
      <c r="E45" s="202">
        <v>9000000</v>
      </c>
      <c r="F45" s="16">
        <v>18000000</v>
      </c>
      <c r="H45" s="228"/>
      <c r="I45" s="229"/>
      <c r="J45" s="228"/>
      <c r="K45" s="229"/>
      <c r="L45" s="228"/>
      <c r="M45" s="229"/>
    </row>
    <row r="46" spans="1:13" ht="38.25" x14ac:dyDescent="0.25">
      <c r="A46" s="60"/>
      <c r="B46" s="59" t="s">
        <v>571</v>
      </c>
      <c r="C46" s="17" t="s">
        <v>570</v>
      </c>
      <c r="D46" s="202">
        <v>0</v>
      </c>
      <c r="E46" s="202">
        <v>0</v>
      </c>
      <c r="F46" s="16">
        <v>0</v>
      </c>
      <c r="I46" s="229"/>
      <c r="K46" s="229"/>
      <c r="M46" s="229"/>
    </row>
    <row r="47" spans="1:13" ht="25.5" x14ac:dyDescent="0.25">
      <c r="A47" s="60"/>
      <c r="B47" s="59" t="s">
        <v>569</v>
      </c>
      <c r="C47" s="17" t="s">
        <v>568</v>
      </c>
      <c r="D47" s="202">
        <v>0</v>
      </c>
      <c r="E47" s="202">
        <v>0</v>
      </c>
      <c r="F47" s="16">
        <v>0</v>
      </c>
      <c r="I47" s="229"/>
      <c r="K47" s="229"/>
      <c r="M47" s="229"/>
    </row>
    <row r="48" spans="1:13" ht="191.25" x14ac:dyDescent="0.25">
      <c r="A48" s="62" t="s">
        <v>567</v>
      </c>
      <c r="B48" s="61" t="s">
        <v>566</v>
      </c>
      <c r="C48" s="9" t="s">
        <v>565</v>
      </c>
      <c r="D48" s="194">
        <v>0</v>
      </c>
      <c r="E48" s="194">
        <v>0</v>
      </c>
      <c r="F48" s="8">
        <v>0</v>
      </c>
      <c r="I48" s="229"/>
      <c r="K48" s="229"/>
      <c r="M48" s="229"/>
    </row>
    <row r="49" spans="1:13" ht="25.5" x14ac:dyDescent="0.25">
      <c r="A49" s="60"/>
      <c r="B49" s="59" t="s">
        <v>564</v>
      </c>
      <c r="C49" s="17" t="s">
        <v>563</v>
      </c>
      <c r="D49" s="202">
        <v>0</v>
      </c>
      <c r="E49" s="202">
        <v>0</v>
      </c>
      <c r="F49" s="16">
        <v>0</v>
      </c>
      <c r="I49" s="229"/>
      <c r="K49" s="229"/>
      <c r="M49" s="229"/>
    </row>
    <row r="50" spans="1:13" ht="25.5" x14ac:dyDescent="0.25">
      <c r="A50" s="60"/>
      <c r="B50" s="59" t="s">
        <v>562</v>
      </c>
      <c r="C50" s="17" t="s">
        <v>561</v>
      </c>
      <c r="D50" s="202">
        <v>0</v>
      </c>
      <c r="E50" s="202">
        <v>0</v>
      </c>
      <c r="F50" s="16">
        <v>0</v>
      </c>
      <c r="I50" s="229"/>
      <c r="K50" s="229"/>
      <c r="M50" s="229"/>
    </row>
    <row r="51" spans="1:13" ht="51" x14ac:dyDescent="0.25">
      <c r="A51" s="60"/>
      <c r="B51" s="59" t="s">
        <v>560</v>
      </c>
      <c r="C51" s="17" t="s">
        <v>559</v>
      </c>
      <c r="D51" s="202">
        <v>0</v>
      </c>
      <c r="E51" s="202">
        <v>0</v>
      </c>
      <c r="F51" s="16">
        <v>0</v>
      </c>
      <c r="I51" s="229"/>
      <c r="K51" s="229"/>
      <c r="M51" s="229"/>
    </row>
    <row r="52" spans="1:13" ht="38.25" x14ac:dyDescent="0.25">
      <c r="A52" s="60"/>
      <c r="B52" s="59" t="s">
        <v>558</v>
      </c>
      <c r="C52" s="17" t="s">
        <v>557</v>
      </c>
      <c r="D52" s="202">
        <v>0</v>
      </c>
      <c r="E52" s="202">
        <v>0</v>
      </c>
      <c r="F52" s="16">
        <v>0</v>
      </c>
      <c r="I52" s="229"/>
      <c r="K52" s="229"/>
      <c r="M52" s="229"/>
    </row>
    <row r="53" spans="1:13" ht="25.5" x14ac:dyDescent="0.25">
      <c r="A53" s="60"/>
      <c r="B53" s="59" t="s">
        <v>556</v>
      </c>
      <c r="C53" s="17" t="s">
        <v>555</v>
      </c>
      <c r="D53" s="202">
        <v>0</v>
      </c>
      <c r="E53" s="202">
        <v>0</v>
      </c>
      <c r="F53" s="16">
        <v>0</v>
      </c>
      <c r="I53" s="229"/>
      <c r="K53" s="229"/>
      <c r="M53" s="229"/>
    </row>
    <row r="54" spans="1:13" ht="51" x14ac:dyDescent="0.25">
      <c r="A54" s="62" t="s">
        <v>554</v>
      </c>
      <c r="B54" s="61" t="s">
        <v>553</v>
      </c>
      <c r="C54" s="9" t="s">
        <v>552</v>
      </c>
      <c r="D54" s="194">
        <v>604992</v>
      </c>
      <c r="E54" s="194">
        <v>0</v>
      </c>
      <c r="F54" s="8">
        <v>604992</v>
      </c>
      <c r="H54" s="228"/>
      <c r="I54" s="229"/>
      <c r="K54" s="229"/>
      <c r="L54" s="228"/>
      <c r="M54" s="229"/>
    </row>
    <row r="55" spans="1:13" ht="25.5" x14ac:dyDescent="0.25">
      <c r="A55" s="60"/>
      <c r="B55" s="59" t="s">
        <v>551</v>
      </c>
      <c r="C55" s="17" t="s">
        <v>550</v>
      </c>
      <c r="D55" s="202">
        <v>604992</v>
      </c>
      <c r="E55" s="202">
        <v>0</v>
      </c>
      <c r="F55" s="16">
        <v>604992</v>
      </c>
      <c r="H55" s="228"/>
      <c r="I55" s="229"/>
      <c r="K55" s="229"/>
      <c r="L55" s="228"/>
      <c r="M55" s="229"/>
    </row>
    <row r="56" spans="1:13" ht="25.5" x14ac:dyDescent="0.25">
      <c r="A56" s="60"/>
      <c r="B56" s="59" t="s">
        <v>549</v>
      </c>
      <c r="C56" s="17" t="s">
        <v>548</v>
      </c>
      <c r="D56" s="202">
        <v>0</v>
      </c>
      <c r="E56" s="202">
        <v>0</v>
      </c>
      <c r="F56" s="16">
        <v>0</v>
      </c>
      <c r="I56" s="229"/>
      <c r="K56" s="229"/>
      <c r="M56" s="229"/>
    </row>
    <row r="57" spans="1:13" ht="25.5" x14ac:dyDescent="0.25">
      <c r="A57" s="62" t="s">
        <v>547</v>
      </c>
      <c r="B57" s="61" t="s">
        <v>546</v>
      </c>
      <c r="C57" s="9" t="s">
        <v>545</v>
      </c>
      <c r="D57" s="194">
        <v>2570869</v>
      </c>
      <c r="E57" s="194">
        <v>1772407</v>
      </c>
      <c r="F57" s="8">
        <v>4343276</v>
      </c>
      <c r="H57" s="228"/>
      <c r="I57" s="229"/>
      <c r="J57" s="228"/>
      <c r="K57" s="229"/>
      <c r="L57" s="228"/>
      <c r="M57" s="229"/>
    </row>
    <row r="58" spans="1:13" ht="25.5" x14ac:dyDescent="0.25">
      <c r="A58" s="60"/>
      <c r="B58" s="59" t="s">
        <v>544</v>
      </c>
      <c r="C58" s="17" t="s">
        <v>543</v>
      </c>
      <c r="D58" s="202">
        <v>0</v>
      </c>
      <c r="E58" s="202">
        <v>0</v>
      </c>
      <c r="F58" s="16">
        <v>0</v>
      </c>
      <c r="I58" s="229"/>
      <c r="K58" s="229"/>
      <c r="M58" s="229"/>
    </row>
    <row r="59" spans="1:13" ht="38.25" x14ac:dyDescent="0.25">
      <c r="A59" s="60"/>
      <c r="B59" s="59" t="s">
        <v>542</v>
      </c>
      <c r="C59" s="17" t="s">
        <v>541</v>
      </c>
      <c r="D59" s="202">
        <v>0</v>
      </c>
      <c r="E59" s="202">
        <v>0</v>
      </c>
      <c r="F59" s="16">
        <v>0</v>
      </c>
      <c r="I59" s="229"/>
      <c r="K59" s="229"/>
      <c r="M59" s="229"/>
    </row>
    <row r="60" spans="1:13" ht="38.25" x14ac:dyDescent="0.25">
      <c r="A60" s="60"/>
      <c r="B60" s="59" t="s">
        <v>540</v>
      </c>
      <c r="C60" s="284" t="s">
        <v>539</v>
      </c>
      <c r="D60" s="239">
        <v>767120</v>
      </c>
      <c r="E60" s="239">
        <v>849313</v>
      </c>
      <c r="F60" s="285">
        <v>1616433</v>
      </c>
      <c r="H60" s="228"/>
      <c r="I60" s="229"/>
      <c r="J60" s="228"/>
      <c r="K60" s="229"/>
      <c r="L60" s="228"/>
      <c r="M60" s="229"/>
    </row>
    <row r="61" spans="1:13" ht="25.5" x14ac:dyDescent="0.25">
      <c r="A61" s="60"/>
      <c r="B61" s="59" t="s">
        <v>538</v>
      </c>
      <c r="C61" s="284" t="s">
        <v>537</v>
      </c>
      <c r="D61" s="286">
        <v>1693749</v>
      </c>
      <c r="E61" s="239">
        <v>923094</v>
      </c>
      <c r="F61" s="287">
        <v>2616843</v>
      </c>
      <c r="H61" s="228"/>
      <c r="I61" s="283"/>
      <c r="J61" s="228"/>
      <c r="K61" s="229"/>
      <c r="L61" s="228"/>
      <c r="M61" s="229"/>
    </row>
    <row r="62" spans="1:13" ht="25.5" x14ac:dyDescent="0.25">
      <c r="A62" s="60"/>
      <c r="B62" s="59" t="s">
        <v>536</v>
      </c>
      <c r="C62" s="284" t="s">
        <v>535</v>
      </c>
      <c r="D62" s="239">
        <v>0</v>
      </c>
      <c r="E62" s="239">
        <v>0</v>
      </c>
      <c r="F62" s="285">
        <v>0</v>
      </c>
      <c r="I62" s="229"/>
      <c r="K62" s="229"/>
      <c r="M62" s="229"/>
    </row>
    <row r="63" spans="1:13" ht="25.5" x14ac:dyDescent="0.25">
      <c r="A63" s="60"/>
      <c r="B63" s="59" t="s">
        <v>534</v>
      </c>
      <c r="C63" s="284" t="s">
        <v>533</v>
      </c>
      <c r="D63" s="239">
        <v>110000</v>
      </c>
      <c r="E63" s="239">
        <v>0</v>
      </c>
      <c r="F63" s="285">
        <v>110000</v>
      </c>
      <c r="H63" s="228"/>
      <c r="I63" s="229"/>
      <c r="K63" s="229"/>
      <c r="L63" s="228"/>
      <c r="M63" s="229"/>
    </row>
    <row r="64" spans="1:13" ht="38.25" x14ac:dyDescent="0.25">
      <c r="A64" s="60"/>
      <c r="B64" s="59" t="s">
        <v>532</v>
      </c>
      <c r="C64" s="284" t="s">
        <v>531</v>
      </c>
      <c r="D64" s="239">
        <v>0</v>
      </c>
      <c r="E64" s="239">
        <v>0</v>
      </c>
      <c r="F64" s="285">
        <v>0</v>
      </c>
      <c r="I64" s="229"/>
      <c r="K64" s="229"/>
      <c r="M64" s="229"/>
    </row>
    <row r="65" spans="1:13" ht="38.25" x14ac:dyDescent="0.25">
      <c r="A65" s="60"/>
      <c r="B65" s="59" t="s">
        <v>530</v>
      </c>
      <c r="C65" s="17" t="s">
        <v>529</v>
      </c>
      <c r="D65" s="202">
        <v>0</v>
      </c>
      <c r="E65" s="202">
        <v>0</v>
      </c>
      <c r="F65" s="16">
        <v>0</v>
      </c>
      <c r="I65" s="229"/>
      <c r="K65" s="229"/>
      <c r="M65" s="229"/>
    </row>
    <row r="66" spans="1:13" ht="51" x14ac:dyDescent="0.25">
      <c r="A66" s="64" t="s">
        <v>528</v>
      </c>
      <c r="B66" s="63" t="s">
        <v>527</v>
      </c>
      <c r="C66" s="11" t="s">
        <v>526</v>
      </c>
      <c r="D66" s="198">
        <v>684924395</v>
      </c>
      <c r="E66" s="198">
        <v>753136582</v>
      </c>
      <c r="F66" s="10">
        <v>1438060977</v>
      </c>
      <c r="H66" s="228"/>
      <c r="I66" s="229"/>
      <c r="J66" s="228"/>
      <c r="K66" s="229"/>
      <c r="L66" s="228"/>
      <c r="M66" s="229"/>
    </row>
    <row r="67" spans="1:13" ht="38.25" x14ac:dyDescent="0.25">
      <c r="A67" s="64" t="s">
        <v>525</v>
      </c>
      <c r="B67" s="63" t="s">
        <v>524</v>
      </c>
      <c r="C67" s="11" t="s">
        <v>523</v>
      </c>
      <c r="D67" s="198">
        <v>78842492</v>
      </c>
      <c r="E67" s="198">
        <v>180900499</v>
      </c>
      <c r="F67" s="10">
        <v>259742991</v>
      </c>
      <c r="H67" s="228"/>
      <c r="I67" s="229"/>
      <c r="J67" s="228"/>
      <c r="K67" s="229"/>
      <c r="L67" s="228"/>
      <c r="M67" s="229"/>
    </row>
    <row r="68" spans="1:13" ht="51" x14ac:dyDescent="0.25">
      <c r="A68" s="62" t="s">
        <v>511</v>
      </c>
      <c r="B68" s="61" t="s">
        <v>522</v>
      </c>
      <c r="C68" s="9" t="s">
        <v>521</v>
      </c>
      <c r="D68" s="194">
        <v>94866215</v>
      </c>
      <c r="E68" s="194">
        <v>118330523</v>
      </c>
      <c r="F68" s="8">
        <v>213196738</v>
      </c>
      <c r="H68" s="228"/>
      <c r="I68" s="229"/>
      <c r="J68" s="228"/>
      <c r="K68" s="229"/>
      <c r="L68" s="228"/>
      <c r="M68" s="229"/>
    </row>
    <row r="69" spans="1:13" ht="51" x14ac:dyDescent="0.25">
      <c r="A69" s="62" t="s">
        <v>509</v>
      </c>
      <c r="B69" s="61" t="s">
        <v>520</v>
      </c>
      <c r="C69" s="9" t="s">
        <v>519</v>
      </c>
      <c r="D69" s="194">
        <v>-16023723</v>
      </c>
      <c r="E69" s="194">
        <v>62569976</v>
      </c>
      <c r="F69" s="8">
        <v>46546253</v>
      </c>
      <c r="H69" s="228"/>
      <c r="I69" s="229"/>
      <c r="J69" s="228"/>
      <c r="K69" s="229"/>
      <c r="L69" s="228"/>
      <c r="M69" s="229"/>
    </row>
    <row r="70" spans="1:13" ht="76.5" x14ac:dyDescent="0.25">
      <c r="A70" s="64" t="s">
        <v>518</v>
      </c>
      <c r="B70" s="63" t="s">
        <v>517</v>
      </c>
      <c r="C70" s="11" t="s">
        <v>516</v>
      </c>
      <c r="D70" s="198">
        <v>763766887</v>
      </c>
      <c r="E70" s="198">
        <v>934037081</v>
      </c>
      <c r="F70" s="10">
        <v>1697803968</v>
      </c>
      <c r="H70" s="228"/>
      <c r="I70" s="229"/>
      <c r="J70" s="228"/>
      <c r="K70" s="229"/>
      <c r="L70" s="228"/>
      <c r="M70" s="229"/>
    </row>
    <row r="71" spans="1:13" ht="38.25" x14ac:dyDescent="0.25">
      <c r="A71" s="64" t="s">
        <v>149</v>
      </c>
      <c r="B71" s="63" t="s">
        <v>515</v>
      </c>
      <c r="C71" s="11" t="s">
        <v>514</v>
      </c>
      <c r="D71" s="198">
        <v>153124467272</v>
      </c>
      <c r="E71" s="198">
        <v>152190430191</v>
      </c>
      <c r="F71" s="10">
        <v>152190430191</v>
      </c>
      <c r="H71" s="228"/>
      <c r="I71" s="229"/>
      <c r="J71" s="228"/>
      <c r="K71" s="229"/>
      <c r="L71" s="228"/>
      <c r="M71" s="229"/>
    </row>
    <row r="72" spans="1:13" ht="51" x14ac:dyDescent="0.25">
      <c r="A72" s="64" t="s">
        <v>513</v>
      </c>
      <c r="B72" s="63" t="s">
        <v>901</v>
      </c>
      <c r="C72" s="11" t="s">
        <v>512</v>
      </c>
      <c r="D72" s="198">
        <v>763766887</v>
      </c>
      <c r="E72" s="198">
        <v>934037081</v>
      </c>
      <c r="F72" s="10">
        <v>1697803968</v>
      </c>
      <c r="H72" s="228"/>
      <c r="I72" s="229"/>
      <c r="J72" s="228"/>
      <c r="K72" s="229"/>
      <c r="L72" s="228"/>
      <c r="M72" s="229"/>
    </row>
    <row r="73" spans="1:13" ht="76.5" x14ac:dyDescent="0.25">
      <c r="A73" s="62" t="s">
        <v>511</v>
      </c>
      <c r="B73" s="61" t="s">
        <v>510</v>
      </c>
      <c r="C73" s="9" t="s">
        <v>900</v>
      </c>
      <c r="D73" s="194">
        <v>763766887</v>
      </c>
      <c r="E73" s="194">
        <v>934037081</v>
      </c>
      <c r="F73" s="8">
        <v>1697803968</v>
      </c>
      <c r="H73" s="228"/>
      <c r="I73" s="229"/>
      <c r="J73" s="228"/>
      <c r="K73" s="229"/>
      <c r="L73" s="228"/>
      <c r="M73" s="229"/>
    </row>
    <row r="74" spans="1:13" ht="51" x14ac:dyDescent="0.25">
      <c r="A74" s="62" t="s">
        <v>509</v>
      </c>
      <c r="B74" s="61" t="s">
        <v>508</v>
      </c>
      <c r="C74" s="9" t="s">
        <v>899</v>
      </c>
      <c r="D74" s="194">
        <v>0</v>
      </c>
      <c r="E74" s="194">
        <v>0</v>
      </c>
      <c r="F74" s="8">
        <v>0</v>
      </c>
      <c r="H74" s="228"/>
      <c r="I74" s="229"/>
      <c r="J74" s="228"/>
      <c r="K74" s="229"/>
      <c r="L74" s="228"/>
      <c r="M74" s="229"/>
    </row>
    <row r="75" spans="1:13" ht="76.5" x14ac:dyDescent="0.25">
      <c r="A75" s="60"/>
      <c r="B75" s="59" t="s">
        <v>507</v>
      </c>
      <c r="C75" s="17" t="s">
        <v>898</v>
      </c>
      <c r="D75" s="202">
        <v>0</v>
      </c>
      <c r="E75" s="202">
        <v>0</v>
      </c>
      <c r="F75" s="16">
        <v>0</v>
      </c>
      <c r="I75" s="229"/>
      <c r="K75" s="229"/>
      <c r="M75" s="229"/>
    </row>
    <row r="76" spans="1:13" ht="51" x14ac:dyDescent="0.25">
      <c r="A76" s="62" t="s">
        <v>590</v>
      </c>
      <c r="B76" s="61" t="s">
        <v>897</v>
      </c>
      <c r="C76" s="9" t="s">
        <v>896</v>
      </c>
      <c r="D76" s="194">
        <v>0</v>
      </c>
      <c r="E76" s="194">
        <v>0</v>
      </c>
      <c r="F76" s="8">
        <v>0</v>
      </c>
      <c r="I76" s="229"/>
      <c r="K76" s="229"/>
      <c r="M76" s="229"/>
    </row>
    <row r="77" spans="1:13" ht="51" x14ac:dyDescent="0.25">
      <c r="A77" s="60"/>
      <c r="B77" s="59" t="s">
        <v>506</v>
      </c>
      <c r="C77" s="17" t="s">
        <v>895</v>
      </c>
      <c r="D77" s="202">
        <v>0</v>
      </c>
      <c r="E77" s="202">
        <v>0</v>
      </c>
      <c r="F77" s="16">
        <v>0</v>
      </c>
      <c r="I77" s="229"/>
      <c r="K77" s="229"/>
      <c r="M77" s="229"/>
    </row>
    <row r="78" spans="1:13" ht="51" x14ac:dyDescent="0.25">
      <c r="A78" s="60"/>
      <c r="B78" s="59" t="s">
        <v>505</v>
      </c>
      <c r="C78" s="17" t="s">
        <v>894</v>
      </c>
      <c r="D78" s="202">
        <v>0</v>
      </c>
      <c r="E78" s="202">
        <v>0</v>
      </c>
      <c r="F78" s="16">
        <v>0</v>
      </c>
      <c r="H78" s="228"/>
      <c r="I78" s="229"/>
      <c r="J78" s="228"/>
      <c r="K78" s="229"/>
      <c r="L78" s="228"/>
      <c r="M78" s="229"/>
    </row>
    <row r="79" spans="1:13" ht="25.5" x14ac:dyDescent="0.25">
      <c r="A79" s="58" t="s">
        <v>504</v>
      </c>
      <c r="B79" s="57" t="s">
        <v>503</v>
      </c>
      <c r="C79" s="56" t="s">
        <v>502</v>
      </c>
      <c r="D79" s="190">
        <v>153888234159</v>
      </c>
      <c r="E79" s="190">
        <v>153124467272</v>
      </c>
      <c r="F79" s="55">
        <v>153888234159</v>
      </c>
      <c r="H79" s="228"/>
      <c r="I79" s="229"/>
      <c r="J79" s="228"/>
      <c r="K79" s="229"/>
      <c r="L79" s="228"/>
      <c r="M79" s="229"/>
    </row>
    <row r="80" spans="1:13" ht="11.25" customHeight="1" x14ac:dyDescent="0.15">
      <c r="A80" s="209"/>
      <c r="B80" s="209"/>
      <c r="C80" s="209"/>
      <c r="D80" s="24"/>
      <c r="E80" s="209"/>
      <c r="F80" s="209"/>
      <c r="G80" s="209"/>
    </row>
    <row r="81" spans="1:7" ht="15.75" customHeight="1" x14ac:dyDescent="0.25">
      <c r="A81" s="23"/>
      <c r="B81" s="23"/>
    </row>
    <row r="82" spans="1:7" ht="15.75" customHeight="1" x14ac:dyDescent="0.25">
      <c r="A82" s="22"/>
      <c r="B82" s="21"/>
    </row>
    <row r="83" spans="1:7" ht="15.75" customHeight="1" x14ac:dyDescent="0.25">
      <c r="A83" s="209"/>
      <c r="B83" s="209"/>
      <c r="C83" s="209"/>
      <c r="D83" s="209"/>
      <c r="E83" s="209"/>
      <c r="F83" s="209"/>
      <c r="G83" s="209"/>
    </row>
    <row r="84" spans="1:7" ht="15.75" customHeight="1" x14ac:dyDescent="0.25">
      <c r="A84" s="209"/>
      <c r="B84" s="209"/>
      <c r="C84" s="209"/>
      <c r="D84" s="209"/>
      <c r="E84" s="209"/>
      <c r="F84" s="209"/>
      <c r="G84" s="209"/>
    </row>
    <row r="85" spans="1:7" ht="15" customHeight="1" x14ac:dyDescent="0.25">
      <c r="A85" s="209"/>
      <c r="B85" s="209"/>
      <c r="C85" s="209"/>
      <c r="D85" s="209"/>
      <c r="E85" s="209"/>
      <c r="F85" s="209"/>
      <c r="G85" s="209"/>
    </row>
    <row r="86" spans="1:7" ht="15" customHeight="1" x14ac:dyDescent="0.25">
      <c r="A86" s="209"/>
      <c r="B86" s="209"/>
      <c r="C86" s="209"/>
      <c r="D86" s="209"/>
      <c r="E86" s="209"/>
      <c r="F86" s="209"/>
      <c r="G86" s="209"/>
    </row>
    <row r="87" spans="1:7" ht="15.75" customHeight="1" x14ac:dyDescent="0.25">
      <c r="A87" s="209"/>
      <c r="B87" s="209"/>
      <c r="C87" s="209"/>
      <c r="D87" s="209"/>
      <c r="E87" s="209"/>
      <c r="F87" s="209"/>
      <c r="G87" s="209"/>
    </row>
    <row r="88" spans="1:7" ht="15.75" customHeight="1" x14ac:dyDescent="0.25">
      <c r="A88" s="23"/>
      <c r="B88" s="23"/>
    </row>
  </sheetData>
  <printOptions horizontalCentered="1"/>
  <pageMargins left="0" right="0" top="0.5899999737739563" bottom="0.5899999737739563" header="0.5" footer="0.5"/>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P76"/>
  <sheetViews>
    <sheetView showGridLines="0" showZeros="0" tabSelected="1" showOutlineSymbols="0" topLeftCell="A16" zoomScaleNormal="100" workbookViewId="0">
      <selection activeCell="E26" sqref="E26"/>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 min="11" max="11" width="14.85546875" bestFit="1" customWidth="1"/>
    <col min="13" max="13" width="20.42578125" bestFit="1" customWidth="1"/>
  </cols>
  <sheetData>
    <row r="1" spans="1:8" ht="56.25" customHeight="1" x14ac:dyDescent="0.25">
      <c r="A1" s="209"/>
      <c r="B1" s="209"/>
      <c r="C1" s="84"/>
      <c r="D1" s="53"/>
    </row>
    <row r="2" spans="1:8" ht="43.5" customHeight="1" x14ac:dyDescent="0.25">
      <c r="A2" s="83"/>
    </row>
    <row r="3" spans="1:8" ht="11.25" customHeight="1" x14ac:dyDescent="0.25">
      <c r="A3" s="209"/>
      <c r="B3" s="209"/>
      <c r="C3" s="209"/>
      <c r="D3" s="209"/>
      <c r="E3" s="209"/>
      <c r="F3" s="209"/>
      <c r="G3" s="209"/>
      <c r="H3" s="209"/>
    </row>
    <row r="4" spans="1:8" ht="36.75" customHeight="1" x14ac:dyDescent="0.25">
      <c r="A4" s="51"/>
    </row>
    <row r="5" spans="1:8" ht="18.75" customHeight="1" x14ac:dyDescent="0.25">
      <c r="A5" s="22"/>
    </row>
    <row r="6" spans="1:8" ht="15.75" customHeight="1" x14ac:dyDescent="0.25">
      <c r="A6" s="23"/>
      <c r="B6" s="49"/>
      <c r="C6" s="49"/>
    </row>
    <row r="7" spans="1:8" ht="15.75" customHeight="1" x14ac:dyDescent="0.25">
      <c r="A7" s="209"/>
      <c r="B7" s="209"/>
      <c r="C7" s="209"/>
    </row>
    <row r="8" spans="1:8" ht="15.75" customHeight="1" x14ac:dyDescent="0.25">
      <c r="A8" s="20"/>
      <c r="B8" s="49"/>
      <c r="C8" s="49"/>
    </row>
    <row r="9" spans="1:8" ht="15.75" customHeight="1" x14ac:dyDescent="0.25">
      <c r="A9" s="209"/>
      <c r="B9" s="209"/>
      <c r="C9" s="209"/>
    </row>
    <row r="10" spans="1:8" ht="15.75" customHeight="1" x14ac:dyDescent="0.25">
      <c r="A10" s="20"/>
      <c r="B10" s="49"/>
      <c r="C10" s="49"/>
    </row>
    <row r="11" spans="1:8" ht="15.75" customHeight="1" x14ac:dyDescent="0.25">
      <c r="A11" s="209"/>
      <c r="B11" s="209"/>
      <c r="C11" s="209"/>
    </row>
    <row r="12" spans="1:8" ht="15.75" customHeight="1" x14ac:dyDescent="0.25">
      <c r="A12" s="20"/>
      <c r="B12" s="49"/>
      <c r="C12" s="49"/>
    </row>
    <row r="13" spans="1:8" ht="15.75" customHeight="1" x14ac:dyDescent="0.25">
      <c r="A13" s="209"/>
      <c r="B13" s="209"/>
      <c r="C13" s="209"/>
    </row>
    <row r="14" spans="1:8" ht="15.75" customHeight="1" x14ac:dyDescent="0.25">
      <c r="A14" s="209"/>
      <c r="B14" s="209"/>
      <c r="C14" s="209"/>
      <c r="D14" s="82"/>
      <c r="E14" s="209"/>
      <c r="F14" s="209"/>
      <c r="G14" s="209"/>
      <c r="H14" s="209"/>
    </row>
    <row r="15" spans="1:8" ht="26.25" customHeight="1" x14ac:dyDescent="0.25">
      <c r="A15" s="50"/>
    </row>
    <row r="16" spans="1:8" ht="15.75" customHeight="1" x14ac:dyDescent="0.25">
      <c r="A16" s="49"/>
    </row>
    <row r="17" spans="1:16" ht="15.75" customHeight="1" x14ac:dyDescent="0.25">
      <c r="A17" s="208"/>
      <c r="B17" s="208"/>
      <c r="C17" s="208"/>
      <c r="D17" s="81"/>
      <c r="E17" s="208"/>
      <c r="F17" s="208"/>
      <c r="G17" s="48"/>
    </row>
    <row r="18" spans="1:16" ht="81.75" customHeight="1" x14ac:dyDescent="0.25">
      <c r="A18" s="203" t="s">
        <v>719</v>
      </c>
      <c r="B18" s="204" t="s">
        <v>718</v>
      </c>
      <c r="C18" s="204" t="s">
        <v>500</v>
      </c>
      <c r="D18" s="204" t="s">
        <v>717</v>
      </c>
      <c r="E18" s="204" t="s">
        <v>716</v>
      </c>
      <c r="F18" s="204" t="s">
        <v>715</v>
      </c>
      <c r="G18" s="47" t="s">
        <v>714</v>
      </c>
    </row>
    <row r="19" spans="1:16" ht="26.25" customHeight="1" x14ac:dyDescent="0.25">
      <c r="A19" s="74" t="s">
        <v>341</v>
      </c>
      <c r="B19" s="196" t="s">
        <v>476</v>
      </c>
      <c r="C19" s="197" t="s">
        <v>713</v>
      </c>
      <c r="D19" s="13">
        <v>0</v>
      </c>
      <c r="E19" s="198">
        <v>0</v>
      </c>
      <c r="F19" s="198">
        <v>0</v>
      </c>
      <c r="G19" s="73">
        <v>0</v>
      </c>
    </row>
    <row r="20" spans="1:16" ht="26.25" customHeight="1" x14ac:dyDescent="0.25">
      <c r="A20" s="74"/>
      <c r="B20" s="196" t="s">
        <v>686</v>
      </c>
      <c r="C20" s="197" t="s">
        <v>712</v>
      </c>
      <c r="D20" s="13">
        <v>0</v>
      </c>
      <c r="E20" s="198">
        <v>0</v>
      </c>
      <c r="F20" s="198">
        <v>0</v>
      </c>
      <c r="G20" s="73">
        <v>0</v>
      </c>
    </row>
    <row r="21" spans="1:16" ht="26.25" customHeight="1" x14ac:dyDescent="0.25">
      <c r="A21" s="74" t="s">
        <v>251</v>
      </c>
      <c r="B21" s="196" t="s">
        <v>711</v>
      </c>
      <c r="C21" s="197" t="s">
        <v>710</v>
      </c>
      <c r="D21" s="13">
        <v>0</v>
      </c>
      <c r="E21" s="198">
        <v>0</v>
      </c>
      <c r="F21" s="198">
        <v>0</v>
      </c>
      <c r="G21" s="73">
        <v>0</v>
      </c>
    </row>
    <row r="22" spans="1:16" ht="26.25" customHeight="1" x14ac:dyDescent="0.25">
      <c r="A22" s="74"/>
      <c r="B22" s="196" t="s">
        <v>637</v>
      </c>
      <c r="C22" s="197" t="s">
        <v>709</v>
      </c>
      <c r="D22" s="13">
        <v>0</v>
      </c>
      <c r="E22" s="198">
        <v>0</v>
      </c>
      <c r="F22" s="198">
        <v>0</v>
      </c>
      <c r="G22" s="73">
        <v>0</v>
      </c>
    </row>
    <row r="23" spans="1:16" ht="26.25" customHeight="1" x14ac:dyDescent="0.25">
      <c r="A23" s="74"/>
      <c r="B23" s="196" t="s">
        <v>708</v>
      </c>
      <c r="C23" s="197" t="s">
        <v>707</v>
      </c>
      <c r="D23" s="13">
        <v>0</v>
      </c>
      <c r="E23" s="198">
        <v>0</v>
      </c>
      <c r="F23" s="198">
        <v>0</v>
      </c>
      <c r="G23" s="73">
        <v>0</v>
      </c>
    </row>
    <row r="24" spans="1:16" ht="26.25" customHeight="1" x14ac:dyDescent="0.25">
      <c r="A24" s="74" t="s">
        <v>528</v>
      </c>
      <c r="B24" s="196" t="s">
        <v>472</v>
      </c>
      <c r="C24" s="197" t="s">
        <v>706</v>
      </c>
      <c r="D24" s="13">
        <v>0</v>
      </c>
      <c r="E24" s="198">
        <v>0</v>
      </c>
      <c r="F24" s="198">
        <v>0</v>
      </c>
      <c r="G24" s="73">
        <v>0</v>
      </c>
    </row>
    <row r="25" spans="1:16" ht="26.25" customHeight="1" x14ac:dyDescent="0.25">
      <c r="A25" s="77" t="s">
        <v>511</v>
      </c>
      <c r="B25" s="192" t="s">
        <v>705</v>
      </c>
      <c r="C25" s="193" t="s">
        <v>704</v>
      </c>
      <c r="D25" s="76">
        <v>76</v>
      </c>
      <c r="E25" s="194">
        <v>0</v>
      </c>
      <c r="F25" s="194">
        <v>7774169096</v>
      </c>
      <c r="G25" s="75">
        <v>5.04E-2</v>
      </c>
      <c r="L25" s="242"/>
      <c r="M25" s="229"/>
      <c r="N25" s="229"/>
      <c r="P25" s="229"/>
    </row>
    <row r="26" spans="1:16" ht="16.5" customHeight="1" x14ac:dyDescent="0.25">
      <c r="A26" s="77" t="s">
        <v>703</v>
      </c>
      <c r="B26" s="192" t="s">
        <v>702</v>
      </c>
      <c r="C26" s="193" t="s">
        <v>701</v>
      </c>
      <c r="D26" s="76">
        <v>76</v>
      </c>
      <c r="E26" s="232">
        <v>102291699</v>
      </c>
      <c r="F26" s="194">
        <v>7774169096</v>
      </c>
      <c r="G26" s="75">
        <v>5.04E-2</v>
      </c>
      <c r="K26" s="228"/>
      <c r="L26" s="242"/>
      <c r="M26" s="229"/>
      <c r="N26" s="229"/>
      <c r="O26" s="229"/>
      <c r="P26" s="229"/>
    </row>
    <row r="27" spans="1:16" ht="26.25" customHeight="1" x14ac:dyDescent="0.25">
      <c r="A27" s="77" t="s">
        <v>509</v>
      </c>
      <c r="B27" s="192" t="s">
        <v>700</v>
      </c>
      <c r="C27" s="193" t="s">
        <v>699</v>
      </c>
      <c r="D27" s="76">
        <v>457347</v>
      </c>
      <c r="E27" s="194">
        <v>0</v>
      </c>
      <c r="F27" s="194">
        <v>45582711259</v>
      </c>
      <c r="G27" s="75">
        <v>0.29570000000000002</v>
      </c>
      <c r="I27" s="228"/>
      <c r="K27" s="228"/>
      <c r="L27" s="242"/>
      <c r="M27" s="229"/>
      <c r="N27" s="229"/>
      <c r="O27" s="229"/>
      <c r="P27" s="229"/>
    </row>
    <row r="28" spans="1:16" ht="16.5" customHeight="1" x14ac:dyDescent="0.25">
      <c r="A28" s="77" t="s">
        <v>646</v>
      </c>
      <c r="B28" s="192" t="s">
        <v>698</v>
      </c>
      <c r="C28" s="193" t="s">
        <v>697</v>
      </c>
      <c r="D28" s="76">
        <v>150000</v>
      </c>
      <c r="E28" s="194">
        <v>100000.02740000001</v>
      </c>
      <c r="F28" s="194">
        <v>15000004110</v>
      </c>
      <c r="G28" s="75">
        <v>9.7299999999999998E-2</v>
      </c>
      <c r="I28" s="228"/>
      <c r="J28" s="228"/>
      <c r="K28" s="228"/>
      <c r="L28" s="242"/>
      <c r="M28" s="229"/>
      <c r="N28" s="229"/>
      <c r="O28" s="229"/>
      <c r="P28" s="229"/>
    </row>
    <row r="29" spans="1:16" ht="16.5" customHeight="1" x14ac:dyDescent="0.25">
      <c r="A29" s="77" t="s">
        <v>643</v>
      </c>
      <c r="B29" s="192" t="s">
        <v>696</v>
      </c>
      <c r="C29" s="193" t="s">
        <v>695</v>
      </c>
      <c r="D29" s="76">
        <v>32990</v>
      </c>
      <c r="E29" s="194">
        <v>99004.839529999997</v>
      </c>
      <c r="F29" s="194">
        <v>3266169656</v>
      </c>
      <c r="G29" s="75">
        <v>2.12E-2</v>
      </c>
      <c r="I29" s="228"/>
      <c r="J29" s="228"/>
      <c r="K29" s="228"/>
      <c r="L29" s="242"/>
      <c r="M29" s="229"/>
      <c r="N29" s="229"/>
      <c r="O29" s="229"/>
      <c r="P29" s="229"/>
    </row>
    <row r="30" spans="1:16" ht="16.5" customHeight="1" x14ac:dyDescent="0.25">
      <c r="A30" s="77" t="s">
        <v>640</v>
      </c>
      <c r="B30" s="192" t="s">
        <v>694</v>
      </c>
      <c r="C30" s="193" t="s">
        <v>693</v>
      </c>
      <c r="D30" s="76">
        <v>214357</v>
      </c>
      <c r="E30" s="194">
        <v>99758.124540000004</v>
      </c>
      <c r="F30" s="194">
        <v>21383852302</v>
      </c>
      <c r="G30" s="75">
        <v>0.13869999999999999</v>
      </c>
      <c r="I30" s="228"/>
      <c r="J30" s="228"/>
      <c r="K30" s="228"/>
      <c r="L30" s="242"/>
      <c r="M30" s="229"/>
      <c r="N30" s="229"/>
      <c r="O30" s="229"/>
      <c r="P30" s="229"/>
    </row>
    <row r="31" spans="1:16" ht="16.5" customHeight="1" x14ac:dyDescent="0.25">
      <c r="A31" s="77" t="s">
        <v>692</v>
      </c>
      <c r="B31" s="192" t="s">
        <v>691</v>
      </c>
      <c r="C31" s="193" t="s">
        <v>690</v>
      </c>
      <c r="D31" s="76">
        <v>10000</v>
      </c>
      <c r="E31" s="194">
        <v>100678.79420999999</v>
      </c>
      <c r="F31" s="194">
        <v>1006787942</v>
      </c>
      <c r="G31" s="75">
        <v>6.4999999999999997E-3</v>
      </c>
      <c r="I31" s="228"/>
      <c r="J31" s="228"/>
      <c r="K31" s="228"/>
      <c r="L31" s="242"/>
      <c r="M31" s="229"/>
      <c r="N31" s="229"/>
      <c r="O31" s="229"/>
      <c r="P31" s="229"/>
    </row>
    <row r="32" spans="1:16" ht="16.5" customHeight="1" x14ac:dyDescent="0.25">
      <c r="A32" s="77" t="s">
        <v>689</v>
      </c>
      <c r="B32" s="192" t="s">
        <v>688</v>
      </c>
      <c r="C32" s="193" t="s">
        <v>687</v>
      </c>
      <c r="D32" s="76">
        <v>50000</v>
      </c>
      <c r="E32" s="194">
        <v>98517.944969999997</v>
      </c>
      <c r="F32" s="194">
        <v>4925897249</v>
      </c>
      <c r="G32" s="75">
        <v>3.2000000000000001E-2</v>
      </c>
      <c r="I32" s="228"/>
      <c r="J32" s="228"/>
      <c r="K32" s="228"/>
      <c r="L32" s="242"/>
      <c r="M32" s="229"/>
      <c r="N32" s="229"/>
      <c r="O32" s="229"/>
      <c r="P32" s="229"/>
    </row>
    <row r="33" spans="1:16" ht="25.5" x14ac:dyDescent="0.25">
      <c r="A33" s="74"/>
      <c r="B33" s="196" t="s">
        <v>686</v>
      </c>
      <c r="C33" s="197" t="s">
        <v>685</v>
      </c>
      <c r="D33" s="13">
        <v>457423</v>
      </c>
      <c r="E33" s="198">
        <v>0</v>
      </c>
      <c r="F33" s="198">
        <v>53356880355</v>
      </c>
      <c r="G33" s="73">
        <v>0.34610000000000002</v>
      </c>
      <c r="I33" s="228"/>
      <c r="K33" s="228"/>
      <c r="L33" s="242"/>
      <c r="M33" s="229"/>
      <c r="N33" s="229"/>
      <c r="O33" s="229"/>
      <c r="P33" s="229"/>
    </row>
    <row r="34" spans="1:16" ht="25.5" x14ac:dyDescent="0.25">
      <c r="A34" s="74" t="s">
        <v>525</v>
      </c>
      <c r="B34" s="196" t="s">
        <v>684</v>
      </c>
      <c r="C34" s="197" t="s">
        <v>683</v>
      </c>
      <c r="D34" s="13">
        <v>0</v>
      </c>
      <c r="E34" s="198">
        <v>0</v>
      </c>
      <c r="F34" s="198">
        <v>0</v>
      </c>
      <c r="G34" s="73">
        <v>0</v>
      </c>
    </row>
    <row r="35" spans="1:16" ht="25.5" x14ac:dyDescent="0.25">
      <c r="A35" s="77" t="s">
        <v>511</v>
      </c>
      <c r="B35" s="192" t="s">
        <v>682</v>
      </c>
      <c r="C35" s="193" t="s">
        <v>681</v>
      </c>
      <c r="D35" s="76">
        <v>0</v>
      </c>
      <c r="E35" s="194">
        <v>0</v>
      </c>
      <c r="F35" s="194">
        <v>0</v>
      </c>
      <c r="G35" s="75">
        <v>0</v>
      </c>
    </row>
    <row r="36" spans="1:16" ht="25.5" x14ac:dyDescent="0.25">
      <c r="A36" s="77" t="s">
        <v>509</v>
      </c>
      <c r="B36" s="192" t="s">
        <v>680</v>
      </c>
      <c r="C36" s="193" t="s">
        <v>679</v>
      </c>
      <c r="D36" s="76">
        <v>0</v>
      </c>
      <c r="E36" s="194">
        <v>0</v>
      </c>
      <c r="F36" s="194">
        <v>0</v>
      </c>
      <c r="G36" s="75">
        <v>0</v>
      </c>
    </row>
    <row r="37" spans="1:16" ht="25.5" x14ac:dyDescent="0.25">
      <c r="A37" s="77"/>
      <c r="B37" s="192" t="s">
        <v>637</v>
      </c>
      <c r="C37" s="193" t="s">
        <v>678</v>
      </c>
      <c r="D37" s="76">
        <v>0</v>
      </c>
      <c r="E37" s="194">
        <v>0</v>
      </c>
      <c r="F37" s="194">
        <v>0</v>
      </c>
      <c r="G37" s="75">
        <v>0</v>
      </c>
    </row>
    <row r="38" spans="1:16" ht="25.5" x14ac:dyDescent="0.25">
      <c r="A38" s="74"/>
      <c r="B38" s="196" t="s">
        <v>677</v>
      </c>
      <c r="C38" s="197" t="s">
        <v>676</v>
      </c>
      <c r="D38" s="13">
        <v>457423</v>
      </c>
      <c r="E38" s="198">
        <v>0</v>
      </c>
      <c r="F38" s="198">
        <v>53356880355</v>
      </c>
      <c r="G38" s="73">
        <v>0.34610000000000002</v>
      </c>
      <c r="K38" s="228"/>
      <c r="M38" s="229"/>
    </row>
    <row r="39" spans="1:16" ht="25.5" x14ac:dyDescent="0.25">
      <c r="A39" s="74" t="s">
        <v>518</v>
      </c>
      <c r="B39" s="196" t="s">
        <v>675</v>
      </c>
      <c r="C39" s="197" t="s">
        <v>674</v>
      </c>
      <c r="D39" s="13">
        <v>0</v>
      </c>
      <c r="E39" s="198">
        <v>0</v>
      </c>
      <c r="F39" s="198">
        <v>0</v>
      </c>
      <c r="G39" s="73">
        <v>0</v>
      </c>
    </row>
    <row r="40" spans="1:16" ht="25.5" x14ac:dyDescent="0.25">
      <c r="A40" s="77" t="s">
        <v>511</v>
      </c>
      <c r="B40" s="192" t="s">
        <v>673</v>
      </c>
      <c r="C40" s="193" t="s">
        <v>672</v>
      </c>
      <c r="D40" s="76">
        <v>0</v>
      </c>
      <c r="E40" s="194">
        <v>0</v>
      </c>
      <c r="F40" s="194">
        <v>0</v>
      </c>
      <c r="G40" s="75">
        <v>0</v>
      </c>
    </row>
    <row r="41" spans="1:16" ht="25.5" x14ac:dyDescent="0.25">
      <c r="A41" s="77" t="s">
        <v>509</v>
      </c>
      <c r="B41" s="192" t="s">
        <v>671</v>
      </c>
      <c r="C41" s="193" t="s">
        <v>670</v>
      </c>
      <c r="D41" s="76">
        <v>0</v>
      </c>
      <c r="E41" s="194">
        <v>0</v>
      </c>
      <c r="F41" s="194">
        <v>1116084421</v>
      </c>
      <c r="G41" s="75">
        <v>7.1999999999999998E-3</v>
      </c>
      <c r="K41" s="228"/>
      <c r="L41" s="242"/>
      <c r="M41" s="229"/>
      <c r="N41" s="229"/>
    </row>
    <row r="42" spans="1:16" ht="25.5" x14ac:dyDescent="0.25">
      <c r="A42" s="80"/>
      <c r="B42" s="200" t="s">
        <v>274</v>
      </c>
      <c r="C42" s="201" t="s">
        <v>669</v>
      </c>
      <c r="D42" s="79">
        <v>0</v>
      </c>
      <c r="E42" s="202">
        <v>0</v>
      </c>
      <c r="F42" s="202">
        <v>1116084421</v>
      </c>
      <c r="G42" s="78">
        <v>7.1999999999999998E-3</v>
      </c>
      <c r="M42" s="229"/>
      <c r="N42" s="229"/>
    </row>
    <row r="43" spans="1:16" ht="25.5" x14ac:dyDescent="0.25">
      <c r="A43" s="77" t="s">
        <v>590</v>
      </c>
      <c r="B43" s="192" t="s">
        <v>668</v>
      </c>
      <c r="C43" s="193" t="s">
        <v>667</v>
      </c>
      <c r="D43" s="76">
        <v>0</v>
      </c>
      <c r="E43" s="194">
        <v>0</v>
      </c>
      <c r="F43" s="194">
        <v>1287707612</v>
      </c>
      <c r="G43" s="75">
        <v>8.3999999999999995E-3</v>
      </c>
      <c r="K43" s="228"/>
      <c r="L43" s="242"/>
      <c r="M43" s="229"/>
      <c r="N43" s="229"/>
    </row>
    <row r="44" spans="1:16" ht="51" x14ac:dyDescent="0.25">
      <c r="A44" s="77" t="s">
        <v>579</v>
      </c>
      <c r="B44" s="192" t="s">
        <v>666</v>
      </c>
      <c r="C44" s="193" t="s">
        <v>665</v>
      </c>
      <c r="D44" s="76">
        <v>0</v>
      </c>
      <c r="E44" s="194">
        <v>0</v>
      </c>
      <c r="F44" s="194">
        <v>0</v>
      </c>
      <c r="G44" s="75">
        <v>0</v>
      </c>
      <c r="M44" s="229"/>
      <c r="N44" s="229"/>
    </row>
    <row r="45" spans="1:16" ht="51" x14ac:dyDescent="0.25">
      <c r="A45" s="77" t="s">
        <v>576</v>
      </c>
      <c r="B45" s="192" t="s">
        <v>664</v>
      </c>
      <c r="C45" s="193" t="s">
        <v>663</v>
      </c>
      <c r="D45" s="76">
        <v>0</v>
      </c>
      <c r="E45" s="194">
        <v>0</v>
      </c>
      <c r="F45" s="194">
        <v>0</v>
      </c>
      <c r="G45" s="75">
        <v>0</v>
      </c>
      <c r="M45" s="229"/>
      <c r="N45" s="229"/>
    </row>
    <row r="46" spans="1:16" ht="25.5" x14ac:dyDescent="0.25">
      <c r="A46" s="77" t="s">
        <v>567</v>
      </c>
      <c r="B46" s="192" t="s">
        <v>662</v>
      </c>
      <c r="C46" s="193" t="s">
        <v>661</v>
      </c>
      <c r="D46" s="76">
        <v>0</v>
      </c>
      <c r="E46" s="194">
        <v>0</v>
      </c>
      <c r="F46" s="194">
        <v>5050136990</v>
      </c>
      <c r="G46" s="75">
        <v>3.2800000000000003E-2</v>
      </c>
      <c r="K46" s="228"/>
      <c r="L46" s="242"/>
      <c r="M46" s="229"/>
      <c r="N46" s="229"/>
    </row>
    <row r="47" spans="1:16" ht="25.5" x14ac:dyDescent="0.25">
      <c r="A47" s="77" t="s">
        <v>554</v>
      </c>
      <c r="B47" s="192" t="s">
        <v>660</v>
      </c>
      <c r="C47" s="193" t="s">
        <v>659</v>
      </c>
      <c r="D47" s="76">
        <v>0</v>
      </c>
      <c r="E47" s="194">
        <v>0</v>
      </c>
      <c r="F47" s="194">
        <v>0</v>
      </c>
      <c r="G47" s="75">
        <v>0</v>
      </c>
      <c r="M47" s="229"/>
      <c r="N47" s="229"/>
    </row>
    <row r="48" spans="1:16" ht="38.25" x14ac:dyDescent="0.25">
      <c r="A48" s="80" t="s">
        <v>658</v>
      </c>
      <c r="B48" s="200" t="s">
        <v>260</v>
      </c>
      <c r="C48" s="201" t="s">
        <v>657</v>
      </c>
      <c r="D48" s="79">
        <v>0</v>
      </c>
      <c r="E48" s="202">
        <v>0</v>
      </c>
      <c r="F48" s="202">
        <v>0</v>
      </c>
      <c r="G48" s="78">
        <v>0</v>
      </c>
      <c r="M48" s="229"/>
      <c r="N48" s="229"/>
    </row>
    <row r="49" spans="1:14" ht="25.5" x14ac:dyDescent="0.25">
      <c r="A49" s="74"/>
      <c r="B49" s="196" t="s">
        <v>637</v>
      </c>
      <c r="C49" s="197" t="s">
        <v>656</v>
      </c>
      <c r="D49" s="13">
        <v>0</v>
      </c>
      <c r="E49" s="198">
        <v>0</v>
      </c>
      <c r="F49" s="198">
        <v>7453929023</v>
      </c>
      <c r="G49" s="73">
        <v>4.8399999999999999E-2</v>
      </c>
      <c r="K49" s="228"/>
      <c r="L49" s="242"/>
      <c r="M49" s="229"/>
      <c r="N49" s="229"/>
    </row>
    <row r="50" spans="1:14" ht="25.5" x14ac:dyDescent="0.25">
      <c r="A50" s="74" t="s">
        <v>149</v>
      </c>
      <c r="B50" s="196" t="s">
        <v>493</v>
      </c>
      <c r="C50" s="197" t="s">
        <v>655</v>
      </c>
      <c r="D50" s="13">
        <v>0</v>
      </c>
      <c r="E50" s="198">
        <v>0</v>
      </c>
      <c r="F50" s="198">
        <v>0</v>
      </c>
      <c r="G50" s="73">
        <v>0</v>
      </c>
      <c r="M50" s="229"/>
      <c r="N50" s="229"/>
    </row>
    <row r="51" spans="1:14" ht="25.5" x14ac:dyDescent="0.25">
      <c r="A51" s="77" t="s">
        <v>511</v>
      </c>
      <c r="B51" s="192" t="s">
        <v>654</v>
      </c>
      <c r="C51" s="193" t="s">
        <v>653</v>
      </c>
      <c r="D51" s="76">
        <v>0</v>
      </c>
      <c r="E51" s="194">
        <v>0</v>
      </c>
      <c r="F51" s="194">
        <v>73345759693</v>
      </c>
      <c r="G51" s="75">
        <v>0.4758</v>
      </c>
      <c r="K51" s="228"/>
      <c r="L51" s="242"/>
      <c r="M51" s="229"/>
      <c r="N51" s="229"/>
    </row>
    <row r="52" spans="1:14" ht="25.5" x14ac:dyDescent="0.25">
      <c r="A52" s="80"/>
      <c r="B52" s="200" t="s">
        <v>491</v>
      </c>
      <c r="C52" s="201" t="s">
        <v>652</v>
      </c>
      <c r="D52" s="79">
        <v>0</v>
      </c>
      <c r="E52" s="202">
        <v>0</v>
      </c>
      <c r="F52" s="202">
        <v>620280241</v>
      </c>
      <c r="G52" s="78">
        <v>4.0000000000000001E-3</v>
      </c>
      <c r="K52" s="228"/>
      <c r="L52" s="242"/>
      <c r="M52" s="229"/>
      <c r="N52" s="229"/>
    </row>
    <row r="53" spans="1:14" ht="25.5" x14ac:dyDescent="0.25">
      <c r="A53" s="80"/>
      <c r="B53" s="200" t="s">
        <v>481</v>
      </c>
      <c r="C53" s="201" t="s">
        <v>651</v>
      </c>
      <c r="D53" s="79">
        <v>0</v>
      </c>
      <c r="E53" s="202">
        <v>0</v>
      </c>
      <c r="F53" s="202">
        <v>8000000000</v>
      </c>
      <c r="G53" s="78">
        <v>5.1900000000000002E-2</v>
      </c>
      <c r="K53" s="228"/>
      <c r="L53" s="242"/>
      <c r="M53" s="229"/>
      <c r="N53" s="229"/>
    </row>
    <row r="54" spans="1:14" ht="25.5" x14ac:dyDescent="0.25">
      <c r="A54" s="80"/>
      <c r="B54" s="200" t="s">
        <v>650</v>
      </c>
      <c r="C54" s="201" t="s">
        <v>649</v>
      </c>
      <c r="D54" s="79">
        <v>0</v>
      </c>
      <c r="E54" s="202">
        <v>0</v>
      </c>
      <c r="F54" s="202">
        <v>64725479452</v>
      </c>
      <c r="G54" s="78">
        <v>0.4199</v>
      </c>
      <c r="K54" s="228"/>
      <c r="L54" s="242"/>
      <c r="M54" s="229"/>
      <c r="N54" s="229"/>
    </row>
    <row r="55" spans="1:14" ht="25.5" x14ac:dyDescent="0.25">
      <c r="A55" s="77" t="s">
        <v>509</v>
      </c>
      <c r="B55" s="192" t="s">
        <v>648</v>
      </c>
      <c r="C55" s="193" t="s">
        <v>647</v>
      </c>
      <c r="D55" s="76">
        <v>0</v>
      </c>
      <c r="E55" s="194">
        <v>0</v>
      </c>
      <c r="F55" s="194">
        <v>20000000000</v>
      </c>
      <c r="G55" s="75">
        <v>0.12970000000000001</v>
      </c>
      <c r="K55" s="228"/>
      <c r="L55" s="242"/>
      <c r="M55" s="229"/>
      <c r="N55" s="229"/>
    </row>
    <row r="56" spans="1:14" ht="16.5" customHeight="1" x14ac:dyDescent="0.25">
      <c r="A56" s="77" t="s">
        <v>646</v>
      </c>
      <c r="B56" s="192" t="s">
        <v>645</v>
      </c>
      <c r="C56" s="193" t="s">
        <v>644</v>
      </c>
      <c r="D56" s="76">
        <v>10000</v>
      </c>
      <c r="E56" s="194"/>
      <c r="F56" s="194">
        <v>10000000000</v>
      </c>
      <c r="G56" s="75">
        <v>6.4899999999999999E-2</v>
      </c>
      <c r="K56" s="228"/>
      <c r="L56" s="242"/>
      <c r="M56" s="229"/>
      <c r="N56" s="229"/>
    </row>
    <row r="57" spans="1:14" ht="16.5" customHeight="1" x14ac:dyDescent="0.25">
      <c r="A57" s="77" t="s">
        <v>643</v>
      </c>
      <c r="B57" s="192" t="s">
        <v>642</v>
      </c>
      <c r="C57" s="193" t="s">
        <v>641</v>
      </c>
      <c r="D57" s="76">
        <v>10000</v>
      </c>
      <c r="E57" s="194"/>
      <c r="F57" s="194">
        <v>10000000000</v>
      </c>
      <c r="G57" s="75">
        <v>6.4899999999999999E-2</v>
      </c>
      <c r="K57" s="228"/>
      <c r="L57" s="242"/>
      <c r="M57" s="229"/>
      <c r="N57" s="229"/>
    </row>
    <row r="58" spans="1:14" ht="25.5" x14ac:dyDescent="0.25">
      <c r="A58" s="77" t="s">
        <v>590</v>
      </c>
      <c r="B58" s="192" t="s">
        <v>639</v>
      </c>
      <c r="C58" s="193" t="s">
        <v>638</v>
      </c>
      <c r="D58" s="76">
        <v>0</v>
      </c>
      <c r="E58" s="194">
        <v>0</v>
      </c>
      <c r="F58" s="194">
        <v>0</v>
      </c>
      <c r="G58" s="75">
        <v>0</v>
      </c>
      <c r="M58" s="229"/>
      <c r="N58" s="229"/>
    </row>
    <row r="59" spans="1:14" ht="25.5" x14ac:dyDescent="0.25">
      <c r="A59" s="74"/>
      <c r="B59" s="196" t="s">
        <v>637</v>
      </c>
      <c r="C59" s="197" t="s">
        <v>636</v>
      </c>
      <c r="D59" s="13">
        <v>0</v>
      </c>
      <c r="E59" s="198">
        <v>0</v>
      </c>
      <c r="F59" s="198">
        <v>93345759693</v>
      </c>
      <c r="G59" s="73">
        <v>0.60550000000000004</v>
      </c>
      <c r="K59" s="228"/>
      <c r="L59" s="242"/>
      <c r="M59" s="229"/>
      <c r="N59" s="229"/>
    </row>
    <row r="60" spans="1:14" ht="25.5" x14ac:dyDescent="0.25">
      <c r="A60" s="72" t="s">
        <v>513</v>
      </c>
      <c r="B60" s="188" t="s">
        <v>635</v>
      </c>
      <c r="C60" s="189" t="s">
        <v>634</v>
      </c>
      <c r="D60" s="71">
        <v>0</v>
      </c>
      <c r="E60" s="190">
        <v>0</v>
      </c>
      <c r="F60" s="190">
        <v>154156569071</v>
      </c>
      <c r="G60" s="70">
        <v>1</v>
      </c>
      <c r="K60" s="228"/>
      <c r="L60" s="242"/>
      <c r="M60" s="229"/>
      <c r="N60" s="229"/>
    </row>
    <row r="61" spans="1:14" ht="11.25" customHeight="1" x14ac:dyDescent="0.25">
      <c r="A61" s="209"/>
      <c r="B61" s="209"/>
      <c r="C61" s="209"/>
      <c r="D61" s="209"/>
      <c r="E61" s="209"/>
      <c r="F61" s="209"/>
      <c r="G61" s="209"/>
      <c r="H61" s="209"/>
    </row>
    <row r="62" spans="1:14" ht="15.75" customHeight="1" x14ac:dyDescent="0.25">
      <c r="A62" s="69"/>
      <c r="B62" s="209"/>
      <c r="C62" s="209"/>
      <c r="D62" s="209"/>
      <c r="E62" s="209"/>
      <c r="F62" s="209"/>
    </row>
    <row r="63" spans="1:14" ht="26.25" customHeight="1" x14ac:dyDescent="0.25">
      <c r="A63" s="68"/>
    </row>
    <row r="64" spans="1:14" ht="9.75" customHeight="1" x14ac:dyDescent="0.25">
      <c r="A64" s="208"/>
      <c r="B64" s="208"/>
      <c r="C64" s="208"/>
      <c r="D64" s="208"/>
      <c r="E64" s="208"/>
      <c r="F64" s="208"/>
      <c r="G64" s="208"/>
      <c r="H64" s="209"/>
    </row>
    <row r="65" spans="1:8" ht="62.25" customHeight="1" x14ac:dyDescent="0.25">
      <c r="A65" s="67" t="s">
        <v>633</v>
      </c>
      <c r="B65" s="66" t="s">
        <v>632</v>
      </c>
      <c r="C65" s="66" t="s">
        <v>631</v>
      </c>
      <c r="D65" s="66" t="s">
        <v>630</v>
      </c>
      <c r="E65" s="66" t="s">
        <v>629</v>
      </c>
      <c r="F65" s="66" t="s">
        <v>628</v>
      </c>
      <c r="G65" s="65" t="s">
        <v>627</v>
      </c>
    </row>
    <row r="66" spans="1:8" ht="8.25" customHeight="1" x14ac:dyDescent="0.25">
      <c r="A66" s="209"/>
      <c r="B66" s="209"/>
      <c r="C66" s="209"/>
      <c r="D66" s="209"/>
      <c r="E66" s="209"/>
      <c r="F66" s="209"/>
      <c r="G66" s="209"/>
      <c r="H66" s="209"/>
    </row>
    <row r="67" spans="1:8" ht="12.75" customHeight="1" x14ac:dyDescent="0.25">
      <c r="A67" s="23"/>
      <c r="B67" s="23"/>
    </row>
    <row r="68" spans="1:8" ht="15.75" customHeight="1" x14ac:dyDescent="0.25">
      <c r="A68" s="21"/>
      <c r="B68" s="21"/>
    </row>
    <row r="69" spans="1:8" ht="15" customHeight="1" x14ac:dyDescent="0.25">
      <c r="A69" s="209"/>
      <c r="B69" s="209"/>
      <c r="C69" s="209"/>
      <c r="D69" s="209"/>
      <c r="E69" s="209"/>
      <c r="F69" s="209"/>
      <c r="G69" s="209"/>
      <c r="H69" s="209"/>
    </row>
    <row r="70" spans="1:8" ht="15" customHeight="1" x14ac:dyDescent="0.25">
      <c r="A70" s="209"/>
      <c r="B70" s="209"/>
      <c r="C70" s="209"/>
      <c r="D70" s="209"/>
      <c r="E70" s="209"/>
      <c r="F70" s="209"/>
      <c r="G70" s="209"/>
      <c r="H70" s="209"/>
    </row>
    <row r="71" spans="1:8" ht="15" customHeight="1" x14ac:dyDescent="0.25">
      <c r="A71" s="209"/>
      <c r="B71" s="209"/>
      <c r="C71" s="209"/>
      <c r="D71" s="209"/>
      <c r="E71" s="209"/>
      <c r="F71" s="209"/>
      <c r="G71" s="209"/>
      <c r="H71" s="209"/>
    </row>
    <row r="72" spans="1:8" ht="15" customHeight="1" x14ac:dyDescent="0.25">
      <c r="A72" s="209"/>
      <c r="B72" s="209"/>
      <c r="C72" s="209"/>
      <c r="D72" s="209"/>
      <c r="E72" s="209"/>
      <c r="F72" s="209"/>
      <c r="G72" s="209"/>
      <c r="H72" s="209"/>
    </row>
    <row r="73" spans="1:8" ht="15.75" customHeight="1" x14ac:dyDescent="0.25">
      <c r="A73" s="209"/>
      <c r="B73" s="209"/>
      <c r="C73" s="209"/>
      <c r="D73" s="209"/>
      <c r="E73" s="209"/>
      <c r="F73" s="209"/>
      <c r="G73" s="209"/>
      <c r="H73" s="209"/>
    </row>
    <row r="74" spans="1:8" ht="15.75" customHeight="1" x14ac:dyDescent="0.25">
      <c r="A74" s="209"/>
      <c r="B74" s="209"/>
      <c r="C74" s="209"/>
      <c r="D74" s="209"/>
      <c r="E74" s="209"/>
      <c r="F74" s="209"/>
      <c r="G74" s="209"/>
      <c r="H74" s="209"/>
    </row>
    <row r="75" spans="1:8" ht="15.75" customHeight="1" x14ac:dyDescent="0.25">
      <c r="A75" s="209"/>
      <c r="B75" s="209"/>
      <c r="C75" s="209"/>
      <c r="D75" s="209"/>
      <c r="E75" s="209"/>
      <c r="F75" s="209"/>
      <c r="G75" s="209"/>
      <c r="H75" s="209"/>
    </row>
    <row r="76" spans="1:8" ht="15.75" customHeight="1" x14ac:dyDescent="0.25">
      <c r="A76" s="23"/>
      <c r="B76" s="23"/>
    </row>
  </sheetData>
  <printOptions horizontalCentered="1"/>
  <pageMargins left="0" right="0" top="0.5899999737739563" bottom="0.5899999737739563" header="0.5" footer="0.5"/>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topLeftCell="A20" zoomScaleNormal="100" zoomScaleSheetLayoutView="100" workbookViewId="0">
      <selection activeCell="A5" sqref="A5:K5"/>
    </sheetView>
  </sheetViews>
  <sheetFormatPr defaultRowHeight="15" x14ac:dyDescent="0.25"/>
  <cols>
    <col min="1" max="1" width="4.85546875" style="181" customWidth="1"/>
    <col min="2" max="2" width="34.42578125" style="136" customWidth="1"/>
    <col min="3" max="3" width="12.42578125" style="136" bestFit="1" customWidth="1"/>
    <col min="4" max="4" width="9.140625" style="136"/>
    <col min="5" max="5" width="12.28515625" style="136" customWidth="1"/>
    <col min="6" max="6" width="13.28515625" style="136" customWidth="1"/>
    <col min="7" max="7" width="15.28515625" style="136" customWidth="1"/>
    <col min="8" max="11" width="19" style="136" customWidth="1"/>
    <col min="12" max="16384" width="9.140625" style="136"/>
  </cols>
  <sheetData>
    <row r="1" spans="1:11" s="133" customFormat="1" ht="26.25" customHeight="1" x14ac:dyDescent="0.25">
      <c r="A1" s="262" t="s">
        <v>845</v>
      </c>
      <c r="B1" s="262"/>
      <c r="C1" s="262"/>
      <c r="D1" s="262"/>
      <c r="E1" s="262"/>
      <c r="F1" s="262"/>
      <c r="G1" s="262"/>
      <c r="H1" s="262"/>
      <c r="I1" s="262"/>
      <c r="J1" s="262"/>
      <c r="K1" s="262"/>
    </row>
    <row r="2" spans="1:11" ht="52.5" customHeight="1" x14ac:dyDescent="0.25">
      <c r="A2" s="134"/>
      <c r="B2" s="135"/>
      <c r="C2" s="263" t="s">
        <v>846</v>
      </c>
      <c r="D2" s="263"/>
      <c r="E2" s="263"/>
      <c r="F2" s="263"/>
      <c r="G2" s="263"/>
      <c r="H2" s="263"/>
      <c r="I2" s="263"/>
      <c r="J2" s="263"/>
      <c r="K2" s="263"/>
    </row>
    <row r="3" spans="1:11" ht="14.25" customHeight="1" x14ac:dyDescent="0.25">
      <c r="A3" s="264" t="s">
        <v>847</v>
      </c>
      <c r="B3" s="265"/>
      <c r="C3" s="265"/>
      <c r="D3" s="265"/>
      <c r="E3" s="265"/>
      <c r="F3" s="265"/>
      <c r="G3" s="265"/>
      <c r="H3" s="265"/>
      <c r="I3" s="265"/>
      <c r="J3" s="265"/>
      <c r="K3" s="265"/>
    </row>
    <row r="4" spans="1:11" ht="15.75" customHeight="1" x14ac:dyDescent="0.25">
      <c r="A4" s="265"/>
      <c r="B4" s="265"/>
      <c r="C4" s="265"/>
      <c r="D4" s="265"/>
      <c r="E4" s="265"/>
      <c r="F4" s="265"/>
      <c r="G4" s="265"/>
      <c r="H4" s="265"/>
      <c r="I4" s="265"/>
      <c r="J4" s="265"/>
      <c r="K4" s="265"/>
    </row>
    <row r="5" spans="1:11" s="137" customFormat="1" ht="18" customHeight="1" x14ac:dyDescent="0.2">
      <c r="A5" s="266" t="s">
        <v>902</v>
      </c>
      <c r="B5" s="267"/>
      <c r="C5" s="267"/>
      <c r="D5" s="267"/>
      <c r="E5" s="267"/>
      <c r="F5" s="267"/>
      <c r="G5" s="267"/>
      <c r="H5" s="267"/>
      <c r="I5" s="267"/>
      <c r="J5" s="267"/>
      <c r="K5" s="267"/>
    </row>
    <row r="6" spans="1:11" s="137" customFormat="1" ht="11.25" x14ac:dyDescent="0.2">
      <c r="A6" s="138"/>
      <c r="B6" s="138"/>
      <c r="C6" s="138"/>
      <c r="D6" s="138"/>
      <c r="E6" s="138"/>
      <c r="F6" s="139"/>
      <c r="G6" s="140"/>
      <c r="H6" s="140"/>
      <c r="I6" s="140"/>
      <c r="J6" s="140"/>
      <c r="K6" s="140"/>
    </row>
    <row r="7" spans="1:11" s="137" customFormat="1" ht="17.25" customHeight="1" x14ac:dyDescent="0.2">
      <c r="A7" s="255" t="s">
        <v>6</v>
      </c>
      <c r="B7" s="256"/>
      <c r="C7" s="268" t="s">
        <v>7</v>
      </c>
      <c r="D7" s="268"/>
      <c r="E7" s="268"/>
      <c r="F7" s="268"/>
      <c r="G7" s="255"/>
      <c r="H7" s="255"/>
      <c r="I7" s="255"/>
      <c r="J7" s="255"/>
      <c r="K7" s="140"/>
    </row>
    <row r="8" spans="1:11" s="137" customFormat="1" ht="17.25" customHeight="1" x14ac:dyDescent="0.2">
      <c r="A8" s="141" t="s">
        <v>8</v>
      </c>
      <c r="B8" s="142"/>
      <c r="C8" s="143" t="s">
        <v>9</v>
      </c>
      <c r="D8" s="140"/>
      <c r="E8" s="140"/>
      <c r="F8" s="140"/>
      <c r="G8" s="261"/>
      <c r="H8" s="261"/>
      <c r="I8" s="261"/>
      <c r="J8" s="261"/>
      <c r="K8" s="140"/>
    </row>
    <row r="9" spans="1:11" s="137" customFormat="1" ht="17.25" customHeight="1" x14ac:dyDescent="0.2">
      <c r="A9" s="144" t="s">
        <v>0</v>
      </c>
      <c r="B9" s="142"/>
      <c r="C9" s="255" t="s">
        <v>1</v>
      </c>
      <c r="D9" s="255"/>
      <c r="E9" s="255"/>
      <c r="F9" s="255"/>
      <c r="G9" s="255"/>
      <c r="H9" s="145"/>
      <c r="I9" s="145"/>
      <c r="J9" s="145"/>
      <c r="K9" s="140"/>
    </row>
    <row r="10" spans="1:11" s="137" customFormat="1" ht="17.25" customHeight="1" x14ac:dyDescent="0.2">
      <c r="A10" s="141" t="s">
        <v>2</v>
      </c>
      <c r="B10" s="142"/>
      <c r="C10" s="269" t="s">
        <v>3</v>
      </c>
      <c r="D10" s="269"/>
      <c r="E10" s="269"/>
      <c r="F10" s="269"/>
      <c r="G10" s="145"/>
      <c r="H10" s="145"/>
      <c r="I10" s="145"/>
      <c r="J10" s="145"/>
      <c r="K10" s="140"/>
    </row>
    <row r="11" spans="1:11" s="137" customFormat="1" ht="17.25" customHeight="1" x14ac:dyDescent="0.2">
      <c r="A11" s="255" t="s">
        <v>4</v>
      </c>
      <c r="B11" s="256"/>
      <c r="C11" s="146" t="s">
        <v>775</v>
      </c>
      <c r="D11" s="146"/>
      <c r="E11" s="140"/>
      <c r="F11" s="140"/>
      <c r="G11" s="255"/>
      <c r="H11" s="255"/>
      <c r="I11" s="255"/>
      <c r="J11" s="255"/>
      <c r="K11" s="140"/>
    </row>
    <row r="12" spans="1:11" s="137" customFormat="1" ht="17.25" customHeight="1" x14ac:dyDescent="0.2">
      <c r="A12" s="260" t="s">
        <v>776</v>
      </c>
      <c r="B12" s="260"/>
      <c r="C12" s="140" t="s">
        <v>5</v>
      </c>
      <c r="D12" s="140"/>
      <c r="E12" s="140"/>
      <c r="F12" s="140"/>
      <c r="G12" s="261"/>
      <c r="H12" s="261"/>
      <c r="I12" s="261"/>
      <c r="J12" s="261"/>
      <c r="K12" s="140"/>
    </row>
    <row r="13" spans="1:11" s="137" customFormat="1" ht="17.25" customHeight="1" x14ac:dyDescent="0.2">
      <c r="A13" s="255" t="s">
        <v>10</v>
      </c>
      <c r="B13" s="256"/>
      <c r="C13" s="147" t="s">
        <v>903</v>
      </c>
      <c r="D13" s="146"/>
      <c r="E13" s="140"/>
      <c r="F13" s="140"/>
      <c r="G13" s="255"/>
      <c r="H13" s="255"/>
      <c r="I13" s="255"/>
      <c r="J13" s="255"/>
      <c r="K13" s="140"/>
    </row>
    <row r="14" spans="1:11" s="137" customFormat="1" ht="17.25" customHeight="1" x14ac:dyDescent="0.2">
      <c r="A14" s="141" t="s">
        <v>11</v>
      </c>
      <c r="B14" s="141"/>
      <c r="C14" s="148" t="s">
        <v>904</v>
      </c>
      <c r="D14" s="140"/>
      <c r="E14" s="140"/>
      <c r="F14" s="140"/>
      <c r="G14" s="257"/>
      <c r="H14" s="257"/>
      <c r="I14" s="257"/>
      <c r="J14" s="257"/>
      <c r="K14" s="140"/>
    </row>
    <row r="15" spans="1:11" s="137" customFormat="1" ht="11.25" x14ac:dyDescent="0.2">
      <c r="A15" s="141"/>
      <c r="B15" s="141"/>
      <c r="C15" s="149"/>
      <c r="D15" s="140"/>
      <c r="E15" s="140"/>
      <c r="F15" s="140"/>
      <c r="G15" s="150"/>
      <c r="H15" s="150"/>
      <c r="I15" s="150"/>
      <c r="J15" s="150"/>
      <c r="K15" s="140"/>
    </row>
    <row r="16" spans="1:11" s="137" customFormat="1" ht="15.75" customHeight="1" x14ac:dyDescent="0.2">
      <c r="A16" s="151"/>
      <c r="B16" s="140"/>
      <c r="C16" s="140"/>
      <c r="D16" s="140"/>
      <c r="E16" s="140"/>
      <c r="F16" s="140"/>
      <c r="G16" s="140"/>
      <c r="H16" s="140"/>
      <c r="I16" s="140"/>
      <c r="J16" s="140"/>
      <c r="K16" s="140"/>
    </row>
    <row r="17" spans="1:11" s="137" customFormat="1" ht="29.25" customHeight="1" x14ac:dyDescent="0.2">
      <c r="A17" s="151"/>
      <c r="B17" s="140"/>
      <c r="C17" s="140"/>
      <c r="D17" s="140"/>
      <c r="E17" s="140"/>
      <c r="F17" s="140"/>
      <c r="G17" s="140"/>
      <c r="H17" s="140"/>
      <c r="I17" s="140"/>
      <c r="J17" s="140"/>
      <c r="K17" s="140"/>
    </row>
    <row r="18" spans="1:11" s="137" customFormat="1" ht="37.5" customHeight="1" x14ac:dyDescent="0.2">
      <c r="A18" s="258" t="s">
        <v>719</v>
      </c>
      <c r="B18" s="258" t="s">
        <v>848</v>
      </c>
      <c r="C18" s="258" t="s">
        <v>500</v>
      </c>
      <c r="D18" s="258" t="s">
        <v>849</v>
      </c>
      <c r="E18" s="258" t="s">
        <v>850</v>
      </c>
      <c r="F18" s="258" t="s">
        <v>851</v>
      </c>
      <c r="G18" s="258" t="s">
        <v>852</v>
      </c>
      <c r="H18" s="253" t="s">
        <v>853</v>
      </c>
      <c r="I18" s="254"/>
      <c r="J18" s="253" t="s">
        <v>854</v>
      </c>
      <c r="K18" s="254"/>
    </row>
    <row r="19" spans="1:11" s="137" customFormat="1" ht="73.5" customHeight="1" x14ac:dyDescent="0.2">
      <c r="A19" s="259"/>
      <c r="B19" s="259"/>
      <c r="C19" s="259"/>
      <c r="D19" s="259"/>
      <c r="E19" s="259"/>
      <c r="F19" s="259"/>
      <c r="G19" s="259"/>
      <c r="H19" s="152" t="s">
        <v>855</v>
      </c>
      <c r="I19" s="152" t="s">
        <v>856</v>
      </c>
      <c r="J19" s="152" t="s">
        <v>857</v>
      </c>
      <c r="K19" s="152" t="s">
        <v>856</v>
      </c>
    </row>
    <row r="20" spans="1:11" s="137" customFormat="1" ht="35.25" customHeight="1" x14ac:dyDescent="0.2">
      <c r="A20" s="153" t="s">
        <v>511</v>
      </c>
      <c r="B20" s="154" t="s">
        <v>858</v>
      </c>
      <c r="C20" s="153" t="s">
        <v>859</v>
      </c>
      <c r="D20" s="155"/>
      <c r="E20" s="155"/>
      <c r="F20" s="156"/>
      <c r="G20" s="157"/>
      <c r="H20" s="154"/>
      <c r="I20" s="158"/>
      <c r="J20" s="159"/>
      <c r="K20" s="160"/>
    </row>
    <row r="21" spans="1:11" s="137" customFormat="1" ht="35.25" customHeight="1" x14ac:dyDescent="0.2">
      <c r="A21" s="153" t="s">
        <v>703</v>
      </c>
      <c r="B21" s="154" t="s">
        <v>785</v>
      </c>
      <c r="C21" s="153" t="s">
        <v>860</v>
      </c>
      <c r="D21" s="155"/>
      <c r="E21" s="155"/>
      <c r="F21" s="156"/>
      <c r="G21" s="157"/>
      <c r="H21" s="154"/>
      <c r="I21" s="158"/>
      <c r="J21" s="159"/>
      <c r="K21" s="160"/>
    </row>
    <row r="22" spans="1:11" s="137" customFormat="1" ht="35.25" customHeight="1" x14ac:dyDescent="0.2">
      <c r="A22" s="153" t="s">
        <v>341</v>
      </c>
      <c r="B22" s="154" t="s">
        <v>861</v>
      </c>
      <c r="C22" s="153" t="s">
        <v>862</v>
      </c>
      <c r="D22" s="156"/>
      <c r="E22" s="156"/>
      <c r="F22" s="156"/>
      <c r="G22" s="157"/>
      <c r="H22" s="154"/>
      <c r="I22" s="158"/>
      <c r="J22" s="154"/>
      <c r="K22" s="158"/>
    </row>
    <row r="23" spans="1:11" s="137" customFormat="1" ht="35.25" customHeight="1" x14ac:dyDescent="0.2">
      <c r="A23" s="153" t="s">
        <v>509</v>
      </c>
      <c r="B23" s="154" t="s">
        <v>863</v>
      </c>
      <c r="C23" s="153" t="s">
        <v>864</v>
      </c>
      <c r="D23" s="156"/>
      <c r="E23" s="156"/>
      <c r="F23" s="156"/>
      <c r="G23" s="155"/>
      <c r="H23" s="154"/>
      <c r="I23" s="161"/>
      <c r="J23" s="154"/>
      <c r="K23" s="161"/>
    </row>
    <row r="24" spans="1:11" s="137" customFormat="1" ht="35.25" customHeight="1" x14ac:dyDescent="0.2">
      <c r="A24" s="153" t="s">
        <v>251</v>
      </c>
      <c r="B24" s="154" t="s">
        <v>865</v>
      </c>
      <c r="C24" s="153" t="s">
        <v>866</v>
      </c>
      <c r="D24" s="156"/>
      <c r="E24" s="156"/>
      <c r="F24" s="156"/>
      <c r="G24" s="157"/>
      <c r="H24" s="154"/>
      <c r="I24" s="158"/>
      <c r="J24" s="154"/>
      <c r="K24" s="158"/>
    </row>
    <row r="25" spans="1:11" s="166" customFormat="1" ht="35.25" customHeight="1" x14ac:dyDescent="0.15">
      <c r="A25" s="162" t="s">
        <v>867</v>
      </c>
      <c r="B25" s="163" t="s">
        <v>868</v>
      </c>
      <c r="C25" s="162" t="s">
        <v>869</v>
      </c>
      <c r="D25" s="164"/>
      <c r="E25" s="164"/>
      <c r="F25" s="164"/>
      <c r="G25" s="165"/>
      <c r="H25" s="163"/>
      <c r="I25" s="160"/>
      <c r="J25" s="163"/>
      <c r="K25" s="160"/>
    </row>
    <row r="26" spans="1:11" s="137" customFormat="1" ht="35.25" customHeight="1" x14ac:dyDescent="0.2">
      <c r="A26" s="153" t="s">
        <v>590</v>
      </c>
      <c r="B26" s="154" t="s">
        <v>870</v>
      </c>
      <c r="C26" s="153" t="s">
        <v>871</v>
      </c>
      <c r="D26" s="156"/>
      <c r="E26" s="156"/>
      <c r="F26" s="156"/>
      <c r="G26" s="157"/>
      <c r="H26" s="154"/>
      <c r="I26" s="158"/>
      <c r="J26" s="154"/>
      <c r="K26" s="158"/>
    </row>
    <row r="27" spans="1:11" s="137" customFormat="1" ht="35.25" customHeight="1" x14ac:dyDescent="0.2">
      <c r="A27" s="153" t="s">
        <v>872</v>
      </c>
      <c r="B27" s="154" t="s">
        <v>785</v>
      </c>
      <c r="C27" s="153" t="s">
        <v>873</v>
      </c>
      <c r="D27" s="156"/>
      <c r="E27" s="156"/>
      <c r="F27" s="156"/>
      <c r="G27" s="157"/>
      <c r="H27" s="154"/>
      <c r="I27" s="158"/>
      <c r="J27" s="154"/>
      <c r="K27" s="158"/>
    </row>
    <row r="28" spans="1:11" s="137" customFormat="1" ht="35.25" customHeight="1" x14ac:dyDescent="0.2">
      <c r="A28" s="153" t="s">
        <v>528</v>
      </c>
      <c r="B28" s="154" t="s">
        <v>874</v>
      </c>
      <c r="C28" s="153" t="s">
        <v>875</v>
      </c>
      <c r="D28" s="156"/>
      <c r="E28" s="156"/>
      <c r="F28" s="156"/>
      <c r="G28" s="157"/>
      <c r="H28" s="154"/>
      <c r="I28" s="158"/>
      <c r="J28" s="154"/>
      <c r="K28" s="158"/>
    </row>
    <row r="29" spans="1:11" s="137" customFormat="1" ht="35.25" customHeight="1" x14ac:dyDescent="0.2">
      <c r="A29" s="153" t="s">
        <v>579</v>
      </c>
      <c r="B29" s="154" t="s">
        <v>876</v>
      </c>
      <c r="C29" s="153" t="s">
        <v>877</v>
      </c>
      <c r="D29" s="156"/>
      <c r="E29" s="156"/>
      <c r="F29" s="156"/>
      <c r="G29" s="157"/>
      <c r="H29" s="154"/>
      <c r="I29" s="158"/>
      <c r="J29" s="154"/>
      <c r="K29" s="158"/>
    </row>
    <row r="30" spans="1:11" s="137" customFormat="1" ht="35.25" customHeight="1" x14ac:dyDescent="0.2">
      <c r="A30" s="153" t="s">
        <v>878</v>
      </c>
      <c r="B30" s="154" t="s">
        <v>785</v>
      </c>
      <c r="C30" s="153" t="s">
        <v>879</v>
      </c>
      <c r="D30" s="156"/>
      <c r="E30" s="156"/>
      <c r="F30" s="156"/>
      <c r="G30" s="157"/>
      <c r="H30" s="154"/>
      <c r="I30" s="158"/>
      <c r="J30" s="154"/>
      <c r="K30" s="158"/>
    </row>
    <row r="31" spans="1:11" s="137" customFormat="1" ht="35.25" customHeight="1" x14ac:dyDescent="0.2">
      <c r="A31" s="153" t="s">
        <v>525</v>
      </c>
      <c r="B31" s="154" t="s">
        <v>880</v>
      </c>
      <c r="C31" s="153" t="s">
        <v>881</v>
      </c>
      <c r="D31" s="156"/>
      <c r="E31" s="156"/>
      <c r="F31" s="156"/>
      <c r="G31" s="157"/>
      <c r="H31" s="154"/>
      <c r="I31" s="158"/>
      <c r="J31" s="154"/>
      <c r="K31" s="158"/>
    </row>
    <row r="32" spans="1:11" s="166" customFormat="1" ht="35.25" customHeight="1" x14ac:dyDescent="0.15">
      <c r="A32" s="162" t="s">
        <v>882</v>
      </c>
      <c r="B32" s="163" t="s">
        <v>883</v>
      </c>
      <c r="C32" s="162" t="s">
        <v>884</v>
      </c>
      <c r="D32" s="164"/>
      <c r="E32" s="164"/>
      <c r="F32" s="164"/>
      <c r="G32" s="165"/>
      <c r="H32" s="163"/>
      <c r="I32" s="160"/>
      <c r="J32" s="163"/>
      <c r="K32" s="160"/>
    </row>
    <row r="33" spans="1:11" s="137" customFormat="1" ht="11.25" x14ac:dyDescent="0.2">
      <c r="A33" s="151"/>
      <c r="B33" s="140"/>
      <c r="C33" s="140"/>
      <c r="D33" s="140"/>
      <c r="E33" s="140"/>
      <c r="F33" s="140"/>
      <c r="G33" s="140"/>
      <c r="H33" s="140"/>
      <c r="I33" s="140"/>
      <c r="J33" s="140"/>
      <c r="K33" s="140"/>
    </row>
    <row r="34" spans="1:11" s="171" customFormat="1" ht="12.75" x14ac:dyDescent="0.25">
      <c r="A34" s="167"/>
      <c r="B34" s="168"/>
      <c r="C34" s="168" t="s">
        <v>885</v>
      </c>
      <c r="D34" s="169"/>
      <c r="E34" s="169"/>
      <c r="F34" s="169"/>
      <c r="G34" s="169"/>
      <c r="H34" s="169"/>
      <c r="I34" s="170" t="s">
        <v>886</v>
      </c>
      <c r="J34" s="169"/>
      <c r="K34" s="169"/>
    </row>
    <row r="35" spans="1:11" s="171" customFormat="1" ht="12.75" x14ac:dyDescent="0.25">
      <c r="A35" s="167"/>
      <c r="B35" s="172"/>
      <c r="C35" s="172" t="s">
        <v>887</v>
      </c>
      <c r="D35" s="169"/>
      <c r="E35" s="169"/>
      <c r="F35" s="169"/>
      <c r="G35" s="169"/>
      <c r="H35" s="169"/>
      <c r="I35" s="173" t="s">
        <v>888</v>
      </c>
      <c r="J35" s="169"/>
      <c r="K35" s="169"/>
    </row>
    <row r="36" spans="1:11" s="176" customFormat="1" x14ac:dyDescent="0.25">
      <c r="A36" s="167"/>
      <c r="B36" s="167"/>
      <c r="C36" s="167"/>
      <c r="D36" s="174"/>
      <c r="E36" s="174"/>
      <c r="F36" s="174"/>
      <c r="G36" s="174"/>
      <c r="H36" s="174"/>
      <c r="I36" s="175"/>
      <c r="J36" s="174"/>
      <c r="K36" s="174"/>
    </row>
    <row r="37" spans="1:11" s="176" customFormat="1" x14ac:dyDescent="0.25">
      <c r="A37" s="167"/>
      <c r="B37" s="167"/>
      <c r="C37" s="167"/>
      <c r="D37" s="174"/>
      <c r="E37" s="174"/>
      <c r="F37" s="174"/>
      <c r="G37" s="174"/>
      <c r="H37" s="174"/>
      <c r="I37" s="175"/>
      <c r="J37" s="174"/>
      <c r="K37" s="174"/>
    </row>
    <row r="38" spans="1:11" s="176" customFormat="1" x14ac:dyDescent="0.25">
      <c r="A38" s="167"/>
      <c r="B38" s="167"/>
      <c r="C38" s="167"/>
      <c r="D38" s="174"/>
      <c r="E38" s="174"/>
      <c r="F38" s="174"/>
      <c r="G38" s="174"/>
      <c r="H38" s="174"/>
      <c r="I38" s="175"/>
      <c r="J38" s="174"/>
      <c r="K38" s="174"/>
    </row>
    <row r="39" spans="1:11" s="176" customFormat="1" x14ac:dyDescent="0.25">
      <c r="A39" s="167"/>
      <c r="B39" s="167"/>
      <c r="C39" s="167"/>
      <c r="D39" s="174"/>
      <c r="E39" s="174"/>
      <c r="F39" s="174"/>
      <c r="G39" s="174"/>
      <c r="H39" s="174"/>
      <c r="I39" s="175"/>
      <c r="J39" s="174"/>
      <c r="K39" s="174"/>
    </row>
    <row r="40" spans="1:11" s="176" customFormat="1" x14ac:dyDescent="0.25">
      <c r="A40" s="167"/>
      <c r="B40" s="167"/>
      <c r="C40" s="167"/>
      <c r="D40" s="174"/>
      <c r="E40" s="174"/>
      <c r="F40" s="174"/>
      <c r="G40" s="174"/>
      <c r="H40" s="174"/>
      <c r="I40" s="175"/>
      <c r="J40" s="174"/>
      <c r="K40" s="174"/>
    </row>
    <row r="41" spans="1:11" s="176" customFormat="1" x14ac:dyDescent="0.25">
      <c r="A41" s="167"/>
      <c r="B41" s="167"/>
      <c r="C41" s="167"/>
      <c r="D41" s="174"/>
      <c r="E41" s="174"/>
      <c r="F41" s="174"/>
      <c r="G41" s="174"/>
      <c r="H41" s="174"/>
      <c r="I41" s="175"/>
      <c r="J41" s="174"/>
      <c r="K41" s="174"/>
    </row>
    <row r="42" spans="1:11" s="178" customFormat="1" ht="12.75" x14ac:dyDescent="0.25">
      <c r="A42" s="167"/>
      <c r="B42" s="168"/>
      <c r="C42" s="168" t="s">
        <v>843</v>
      </c>
      <c r="D42" s="177"/>
      <c r="E42" s="177"/>
      <c r="F42" s="177"/>
      <c r="G42" s="177"/>
      <c r="H42" s="177"/>
      <c r="I42" s="170" t="s">
        <v>844</v>
      </c>
      <c r="J42" s="177"/>
      <c r="K42" s="177"/>
    </row>
    <row r="43" spans="1:11" x14ac:dyDescent="0.25">
      <c r="A43" s="179"/>
      <c r="B43" s="179"/>
      <c r="C43" s="180"/>
      <c r="D43" s="134"/>
      <c r="E43" s="134"/>
      <c r="F43" s="134"/>
      <c r="G43" s="134"/>
      <c r="H43" s="134"/>
      <c r="I43" s="180"/>
      <c r="J43" s="134"/>
      <c r="K43" s="134"/>
    </row>
    <row r="44" spans="1:11" x14ac:dyDescent="0.25">
      <c r="A44" s="179"/>
      <c r="B44" s="179"/>
      <c r="C44" s="180"/>
      <c r="D44" s="134"/>
      <c r="E44" s="134"/>
      <c r="F44" s="134"/>
      <c r="G44" s="134"/>
      <c r="H44" s="134"/>
      <c r="I44" s="180"/>
      <c r="J44" s="134"/>
      <c r="K44" s="134"/>
    </row>
    <row r="45" spans="1:11" x14ac:dyDescent="0.25">
      <c r="A45" s="179"/>
      <c r="B45" s="179"/>
      <c r="C45" s="180"/>
      <c r="D45" s="134"/>
      <c r="E45" s="134"/>
      <c r="F45" s="134"/>
      <c r="G45" s="134"/>
      <c r="H45" s="134"/>
      <c r="I45" s="180"/>
      <c r="J45" s="134"/>
      <c r="K45" s="134"/>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M60"/>
  <sheetViews>
    <sheetView showGridLines="0" showZeros="0" showOutlineSymbols="0" topLeftCell="A34" zoomScaleNormal="100" workbookViewId="0">
      <selection activeCell="G41" sqref="G41"/>
    </sheetView>
  </sheetViews>
  <sheetFormatPr defaultRowHeight="15" x14ac:dyDescent="0.25"/>
  <cols>
    <col min="1" max="1" width="5.7109375" customWidth="1"/>
    <col min="2" max="2" width="43.5703125" customWidth="1"/>
    <col min="3" max="3" width="11.42578125" customWidth="1"/>
    <col min="4" max="5" width="18.5703125" customWidth="1"/>
    <col min="6" max="6" width="14.85546875" bestFit="1" customWidth="1"/>
    <col min="7" max="7" width="22.5703125" bestFit="1" customWidth="1"/>
    <col min="8" max="8" width="14.85546875" bestFit="1" customWidth="1"/>
    <col min="9" max="9" width="19" bestFit="1" customWidth="1"/>
    <col min="11" max="11" width="14.85546875" bestFit="1" customWidth="1"/>
    <col min="13" max="13" width="23.28515625" bestFit="1" customWidth="1"/>
  </cols>
  <sheetData>
    <row r="1" spans="1:7" ht="46.5" customHeight="1" x14ac:dyDescent="0.25">
      <c r="A1" s="209"/>
      <c r="B1" s="209"/>
      <c r="C1" s="209"/>
      <c r="D1" s="53"/>
    </row>
    <row r="2" spans="1:7" ht="43.5" customHeight="1" x14ac:dyDescent="0.25">
      <c r="A2" s="52"/>
    </row>
    <row r="3" spans="1:7" ht="11.25" customHeight="1" x14ac:dyDescent="0.25">
      <c r="A3" s="209"/>
      <c r="B3" s="209"/>
      <c r="C3" s="209"/>
      <c r="D3" s="209"/>
      <c r="E3" s="209"/>
      <c r="F3" s="209"/>
      <c r="G3" s="209"/>
    </row>
    <row r="4" spans="1:7" ht="36.75" customHeight="1" x14ac:dyDescent="0.25">
      <c r="A4" s="51"/>
    </row>
    <row r="5" spans="1:7" ht="22.5" customHeight="1" x14ac:dyDescent="0.25">
      <c r="A5" s="22"/>
    </row>
    <row r="6" spans="1:7" ht="15.75" customHeight="1" x14ac:dyDescent="0.25">
      <c r="A6" s="23"/>
      <c r="B6" s="49"/>
      <c r="C6" s="49"/>
    </row>
    <row r="7" spans="1:7" ht="15.75" customHeight="1" x14ac:dyDescent="0.25">
      <c r="A7" s="209"/>
      <c r="B7" s="209"/>
      <c r="C7" s="209"/>
    </row>
    <row r="8" spans="1:7" ht="15.75" customHeight="1" x14ac:dyDescent="0.25">
      <c r="A8" s="20"/>
      <c r="B8" s="49"/>
      <c r="C8" s="49"/>
    </row>
    <row r="9" spans="1:7" ht="15.75" customHeight="1" x14ac:dyDescent="0.25">
      <c r="A9" s="209"/>
      <c r="B9" s="209"/>
      <c r="C9" s="209"/>
    </row>
    <row r="10" spans="1:7" ht="15.75" customHeight="1" x14ac:dyDescent="0.25">
      <c r="A10" s="20"/>
      <c r="B10" s="49"/>
      <c r="C10" s="49"/>
    </row>
    <row r="11" spans="1:7" ht="15.75" customHeight="1" x14ac:dyDescent="0.25">
      <c r="A11" s="209"/>
      <c r="B11" s="209"/>
      <c r="C11" s="209"/>
    </row>
    <row r="12" spans="1:7" ht="15.75" customHeight="1" x14ac:dyDescent="0.25">
      <c r="A12" s="20"/>
      <c r="B12" s="49"/>
      <c r="C12" s="49"/>
    </row>
    <row r="13" spans="1:7" ht="15.75" customHeight="1" x14ac:dyDescent="0.25">
      <c r="A13" s="209"/>
      <c r="B13" s="209"/>
      <c r="C13" s="209"/>
    </row>
    <row r="14" spans="1:7" ht="14.25" customHeight="1" x14ac:dyDescent="0.25">
      <c r="A14" s="209"/>
      <c r="B14" s="209"/>
      <c r="C14" s="209"/>
      <c r="D14" s="209"/>
      <c r="E14" s="82"/>
    </row>
    <row r="15" spans="1:7" ht="26.25" customHeight="1" x14ac:dyDescent="0.25">
      <c r="A15" s="50"/>
    </row>
    <row r="16" spans="1:7" ht="15.75" customHeight="1" x14ac:dyDescent="0.25">
      <c r="A16" s="49"/>
    </row>
    <row r="17" spans="1:13" ht="15.75" customHeight="1" x14ac:dyDescent="0.25">
      <c r="A17" s="208"/>
      <c r="B17" s="96"/>
      <c r="C17" s="208"/>
      <c r="D17" s="48"/>
    </row>
    <row r="18" spans="1:13" ht="60" customHeight="1" x14ac:dyDescent="0.25">
      <c r="A18" s="203" t="s">
        <v>774</v>
      </c>
      <c r="B18" s="204" t="s">
        <v>12</v>
      </c>
      <c r="C18" s="204" t="s">
        <v>500</v>
      </c>
      <c r="D18" s="204" t="s">
        <v>890</v>
      </c>
      <c r="E18" s="47" t="s">
        <v>17</v>
      </c>
    </row>
    <row r="19" spans="1:13" ht="25.5" x14ac:dyDescent="0.25">
      <c r="A19" s="74" t="s">
        <v>341</v>
      </c>
      <c r="B19" s="196" t="s">
        <v>773</v>
      </c>
      <c r="C19" s="197" t="s">
        <v>772</v>
      </c>
      <c r="D19" s="95">
        <v>0</v>
      </c>
      <c r="E19" s="94">
        <v>0</v>
      </c>
      <c r="K19" s="243"/>
    </row>
    <row r="20" spans="1:13" ht="38.25" x14ac:dyDescent="0.25">
      <c r="A20" s="77" t="s">
        <v>511</v>
      </c>
      <c r="B20" s="192" t="s">
        <v>771</v>
      </c>
      <c r="C20" s="193" t="s">
        <v>770</v>
      </c>
      <c r="D20" s="92">
        <v>9.2040000000000004E-3</v>
      </c>
      <c r="E20" s="75">
        <v>1.0200000000000001E-2</v>
      </c>
      <c r="F20" s="242"/>
      <c r="G20" s="229"/>
      <c r="H20" s="242"/>
      <c r="I20" s="229"/>
      <c r="K20" s="244"/>
      <c r="M20" s="229"/>
    </row>
    <row r="21" spans="1:13" ht="51" x14ac:dyDescent="0.25">
      <c r="A21" s="77" t="s">
        <v>509</v>
      </c>
      <c r="B21" s="192" t="s">
        <v>769</v>
      </c>
      <c r="C21" s="193" t="s">
        <v>768</v>
      </c>
      <c r="D21" s="92">
        <v>1.8E-3</v>
      </c>
      <c r="E21" s="75">
        <v>1.7880000000000001E-3</v>
      </c>
      <c r="F21" s="242"/>
      <c r="G21" s="229"/>
      <c r="H21" s="242"/>
      <c r="I21" s="229"/>
      <c r="K21" s="244"/>
      <c r="M21" s="229"/>
    </row>
    <row r="22" spans="1:13" ht="76.5" x14ac:dyDescent="0.25">
      <c r="A22" s="77" t="s">
        <v>590</v>
      </c>
      <c r="B22" s="192" t="s">
        <v>767</v>
      </c>
      <c r="C22" s="193" t="s">
        <v>766</v>
      </c>
      <c r="D22" s="92">
        <v>2.3159999999999999E-3</v>
      </c>
      <c r="E22" s="75">
        <v>2.3400000000000001E-3</v>
      </c>
      <c r="F22" s="242"/>
      <c r="G22" s="229"/>
      <c r="H22" s="242"/>
      <c r="I22" s="229"/>
      <c r="K22" s="244"/>
      <c r="M22" s="229"/>
    </row>
    <row r="23" spans="1:13" ht="38.25" x14ac:dyDescent="0.25">
      <c r="A23" s="77" t="s">
        <v>579</v>
      </c>
      <c r="B23" s="192" t="s">
        <v>765</v>
      </c>
      <c r="C23" s="193" t="s">
        <v>764</v>
      </c>
      <c r="D23" s="92">
        <v>7.2000000000000005E-4</v>
      </c>
      <c r="E23" s="75">
        <v>8.0400000000000003E-4</v>
      </c>
      <c r="F23" s="242"/>
      <c r="G23" s="229"/>
      <c r="H23" s="242"/>
      <c r="I23" s="229"/>
      <c r="K23" s="244"/>
      <c r="M23" s="229"/>
    </row>
    <row r="24" spans="1:13" ht="76.5" x14ac:dyDescent="0.25">
      <c r="A24" s="77" t="s">
        <v>576</v>
      </c>
      <c r="B24" s="192" t="s">
        <v>763</v>
      </c>
      <c r="C24" s="193" t="s">
        <v>762</v>
      </c>
      <c r="D24" s="227">
        <v>7.0324928669414203E-4</v>
      </c>
      <c r="E24" s="75">
        <v>7.0781275080117854E-4</v>
      </c>
      <c r="F24" s="242"/>
      <c r="G24" s="229"/>
      <c r="H24" s="242"/>
      <c r="I24" s="229"/>
      <c r="K24" s="244"/>
      <c r="M24" s="229"/>
    </row>
    <row r="25" spans="1:13" ht="38.25" x14ac:dyDescent="0.25">
      <c r="A25" s="77" t="s">
        <v>567</v>
      </c>
      <c r="B25" s="192" t="s">
        <v>761</v>
      </c>
      <c r="C25" s="193" t="s">
        <v>760</v>
      </c>
      <c r="D25" s="92">
        <v>1.4999999999999999E-2</v>
      </c>
      <c r="E25" s="75">
        <v>1.5972E-2</v>
      </c>
      <c r="F25" s="242"/>
      <c r="G25" s="229"/>
      <c r="H25" s="242"/>
      <c r="I25" s="229"/>
      <c r="K25" s="244"/>
      <c r="M25" s="229"/>
    </row>
    <row r="26" spans="1:13" ht="76.5" x14ac:dyDescent="0.25">
      <c r="A26" s="77" t="s">
        <v>554</v>
      </c>
      <c r="B26" s="192" t="s">
        <v>759</v>
      </c>
      <c r="C26" s="193" t="s">
        <v>758</v>
      </c>
      <c r="D26" s="289">
        <v>0.11716030359867541</v>
      </c>
      <c r="E26" s="75">
        <v>0</v>
      </c>
      <c r="F26" s="242"/>
      <c r="G26" s="229"/>
      <c r="H26" s="228"/>
      <c r="I26" s="229"/>
    </row>
    <row r="27" spans="1:13" ht="25.5" x14ac:dyDescent="0.25">
      <c r="A27" s="74" t="s">
        <v>251</v>
      </c>
      <c r="B27" s="196" t="s">
        <v>757</v>
      </c>
      <c r="C27" s="197" t="s">
        <v>756</v>
      </c>
      <c r="D27" s="290">
        <v>0</v>
      </c>
      <c r="E27" s="94">
        <v>0</v>
      </c>
      <c r="G27" s="229"/>
      <c r="I27" s="229"/>
    </row>
    <row r="28" spans="1:13" ht="38.25" x14ac:dyDescent="0.25">
      <c r="A28" s="77" t="s">
        <v>511</v>
      </c>
      <c r="B28" s="192" t="s">
        <v>755</v>
      </c>
      <c r="C28" s="193" t="s">
        <v>754</v>
      </c>
      <c r="D28" s="291">
        <v>150569439800</v>
      </c>
      <c r="E28" s="90">
        <v>150569439800</v>
      </c>
      <c r="F28" s="228"/>
      <c r="G28" s="229"/>
      <c r="H28" s="228"/>
      <c r="I28" s="229"/>
    </row>
    <row r="29" spans="1:13" ht="38.25" x14ac:dyDescent="0.25">
      <c r="A29" s="77" t="s">
        <v>511</v>
      </c>
      <c r="B29" s="192" t="s">
        <v>753</v>
      </c>
      <c r="C29" s="193" t="s">
        <v>752</v>
      </c>
      <c r="D29" s="291">
        <v>150569439800</v>
      </c>
      <c r="E29" s="90">
        <v>150569439800</v>
      </c>
      <c r="F29" s="228"/>
      <c r="G29" s="229"/>
      <c r="H29" s="228"/>
      <c r="I29" s="229"/>
    </row>
    <row r="30" spans="1:13" ht="38.25" x14ac:dyDescent="0.25">
      <c r="A30" s="77" t="s">
        <v>511</v>
      </c>
      <c r="B30" s="192" t="s">
        <v>751</v>
      </c>
      <c r="C30" s="193" t="s">
        <v>750</v>
      </c>
      <c r="D30" s="292">
        <v>15056943.98</v>
      </c>
      <c r="E30" s="93">
        <v>15056943.98</v>
      </c>
      <c r="F30" s="241"/>
      <c r="G30" s="229"/>
      <c r="H30" s="241"/>
      <c r="I30" s="229"/>
    </row>
    <row r="31" spans="1:13" ht="51" x14ac:dyDescent="0.25">
      <c r="A31" s="77" t="s">
        <v>509</v>
      </c>
      <c r="B31" s="192" t="s">
        <v>749</v>
      </c>
      <c r="C31" s="193" t="s">
        <v>748</v>
      </c>
      <c r="D31" s="291">
        <v>0</v>
      </c>
      <c r="E31" s="90">
        <v>0</v>
      </c>
      <c r="G31" s="229"/>
      <c r="I31" s="229"/>
    </row>
    <row r="32" spans="1:13" ht="38.25" x14ac:dyDescent="0.25">
      <c r="A32" s="77" t="s">
        <v>509</v>
      </c>
      <c r="B32" s="192" t="s">
        <v>747</v>
      </c>
      <c r="C32" s="193" t="s">
        <v>746</v>
      </c>
      <c r="D32" s="292">
        <v>0</v>
      </c>
      <c r="E32" s="93">
        <v>0</v>
      </c>
      <c r="G32" s="229"/>
      <c r="I32" s="229"/>
    </row>
    <row r="33" spans="1:9" ht="38.25" x14ac:dyDescent="0.25">
      <c r="A33" s="77" t="s">
        <v>509</v>
      </c>
      <c r="B33" s="192" t="s">
        <v>745</v>
      </c>
      <c r="C33" s="193" t="s">
        <v>744</v>
      </c>
      <c r="D33" s="291">
        <v>0</v>
      </c>
      <c r="E33" s="90">
        <v>0</v>
      </c>
      <c r="G33" s="229"/>
      <c r="I33" s="229"/>
    </row>
    <row r="34" spans="1:9" ht="38.25" x14ac:dyDescent="0.25">
      <c r="A34" s="77" t="s">
        <v>509</v>
      </c>
      <c r="B34" s="192" t="s">
        <v>743</v>
      </c>
      <c r="C34" s="193" t="s">
        <v>742</v>
      </c>
      <c r="D34" s="292"/>
      <c r="E34" s="93"/>
      <c r="G34" s="229"/>
      <c r="I34" s="229"/>
    </row>
    <row r="35" spans="1:9" ht="38.25" x14ac:dyDescent="0.25">
      <c r="A35" s="77" t="s">
        <v>509</v>
      </c>
      <c r="B35" s="192" t="s">
        <v>741</v>
      </c>
      <c r="C35" s="193" t="s">
        <v>740</v>
      </c>
      <c r="D35" s="291">
        <v>0</v>
      </c>
      <c r="E35" s="90">
        <v>0</v>
      </c>
      <c r="G35" s="229"/>
      <c r="I35" s="229"/>
    </row>
    <row r="36" spans="1:9" ht="38.25" x14ac:dyDescent="0.25">
      <c r="A36" s="77" t="s">
        <v>509</v>
      </c>
      <c r="B36" s="192" t="s">
        <v>739</v>
      </c>
      <c r="C36" s="193" t="s">
        <v>738</v>
      </c>
      <c r="D36" s="292">
        <v>0</v>
      </c>
      <c r="E36" s="93">
        <v>0</v>
      </c>
      <c r="G36" s="229"/>
      <c r="I36" s="229"/>
    </row>
    <row r="37" spans="1:9" ht="38.25" x14ac:dyDescent="0.25">
      <c r="A37" s="77" t="s">
        <v>509</v>
      </c>
      <c r="B37" s="192" t="s">
        <v>737</v>
      </c>
      <c r="C37" s="193" t="s">
        <v>736</v>
      </c>
      <c r="D37" s="291">
        <v>0</v>
      </c>
      <c r="E37" s="90">
        <v>0</v>
      </c>
      <c r="G37" s="229"/>
      <c r="I37" s="229"/>
    </row>
    <row r="38" spans="1:9" ht="51" x14ac:dyDescent="0.25">
      <c r="A38" s="77" t="s">
        <v>590</v>
      </c>
      <c r="B38" s="192" t="s">
        <v>735</v>
      </c>
      <c r="C38" s="193" t="s">
        <v>734</v>
      </c>
      <c r="D38" s="291">
        <v>150569439800</v>
      </c>
      <c r="E38" s="90">
        <v>150569439800</v>
      </c>
      <c r="F38" s="228"/>
      <c r="G38" s="229"/>
      <c r="H38" s="228"/>
      <c r="I38" s="229"/>
    </row>
    <row r="39" spans="1:9" ht="38.25" x14ac:dyDescent="0.25">
      <c r="A39" s="77" t="s">
        <v>590</v>
      </c>
      <c r="B39" s="192" t="s">
        <v>733</v>
      </c>
      <c r="C39" s="193" t="s">
        <v>732</v>
      </c>
      <c r="D39" s="291">
        <v>150569439800</v>
      </c>
      <c r="E39" s="90">
        <v>150569439800</v>
      </c>
      <c r="F39" s="228"/>
      <c r="G39" s="229"/>
      <c r="H39" s="228"/>
      <c r="I39" s="229"/>
    </row>
    <row r="40" spans="1:9" ht="38.25" x14ac:dyDescent="0.25">
      <c r="A40" s="77" t="s">
        <v>590</v>
      </c>
      <c r="B40" s="192" t="s">
        <v>731</v>
      </c>
      <c r="C40" s="193" t="s">
        <v>730</v>
      </c>
      <c r="D40" s="292">
        <v>15056943.98</v>
      </c>
      <c r="E40" s="93">
        <v>15056943.98</v>
      </c>
      <c r="F40" s="241"/>
      <c r="G40" s="229"/>
      <c r="H40" s="241"/>
      <c r="I40" s="229"/>
    </row>
    <row r="41" spans="1:9" ht="51" x14ac:dyDescent="0.25">
      <c r="A41" s="77" t="s">
        <v>579</v>
      </c>
      <c r="B41" s="192" t="s">
        <v>729</v>
      </c>
      <c r="C41" s="193" t="s">
        <v>728</v>
      </c>
      <c r="D41" s="293">
        <v>0.16571192024850717</v>
      </c>
      <c r="E41" s="75">
        <v>0.16571192024850717</v>
      </c>
      <c r="F41" s="242"/>
      <c r="G41" s="229"/>
      <c r="H41" s="242"/>
      <c r="I41" s="229"/>
    </row>
    <row r="42" spans="1:9" ht="51" x14ac:dyDescent="0.25">
      <c r="A42" s="77" t="s">
        <v>576</v>
      </c>
      <c r="B42" s="192" t="s">
        <v>727</v>
      </c>
      <c r="C42" s="193" t="s">
        <v>726</v>
      </c>
      <c r="D42" s="293">
        <v>0.99839999999999995</v>
      </c>
      <c r="E42" s="75">
        <v>0.99839999999999995</v>
      </c>
      <c r="F42" s="242"/>
      <c r="G42" s="229"/>
      <c r="H42" s="242"/>
      <c r="I42" s="229"/>
    </row>
    <row r="43" spans="1:9" ht="51" x14ac:dyDescent="0.25">
      <c r="A43" s="77" t="s">
        <v>567</v>
      </c>
      <c r="B43" s="192" t="s">
        <v>725</v>
      </c>
      <c r="C43" s="193" t="s">
        <v>724</v>
      </c>
      <c r="D43" s="293">
        <v>0.83085299999999995</v>
      </c>
      <c r="E43" s="75">
        <v>0.83085299999999995</v>
      </c>
      <c r="F43" s="242"/>
      <c r="G43" s="229"/>
      <c r="H43" s="242"/>
      <c r="I43" s="229"/>
    </row>
    <row r="44" spans="1:9" ht="51" x14ac:dyDescent="0.25">
      <c r="A44" s="77" t="s">
        <v>554</v>
      </c>
      <c r="B44" s="192" t="s">
        <v>723</v>
      </c>
      <c r="C44" s="193" t="s">
        <v>722</v>
      </c>
      <c r="D44" s="291">
        <v>114</v>
      </c>
      <c r="E44" s="90">
        <v>114</v>
      </c>
      <c r="G44" s="229"/>
      <c r="I44" s="229"/>
    </row>
    <row r="45" spans="1:9" ht="38.25" x14ac:dyDescent="0.25">
      <c r="A45" s="89" t="s">
        <v>547</v>
      </c>
      <c r="B45" s="88" t="s">
        <v>721</v>
      </c>
      <c r="C45" s="87" t="s">
        <v>720</v>
      </c>
      <c r="D45" s="294">
        <v>10220.41</v>
      </c>
      <c r="E45" s="7">
        <v>10169.69</v>
      </c>
      <c r="F45" s="241"/>
      <c r="G45" s="229"/>
      <c r="H45" s="241"/>
      <c r="I45" s="229"/>
    </row>
    <row r="46" spans="1:9" ht="12.75" customHeight="1" x14ac:dyDescent="0.25">
      <c r="A46" s="209"/>
      <c r="B46" s="209"/>
      <c r="C46" s="209"/>
      <c r="D46" s="209"/>
      <c r="E46" s="209"/>
      <c r="F46" s="209"/>
      <c r="G46" s="209"/>
    </row>
    <row r="47" spans="1:9" ht="15.75" customHeight="1" x14ac:dyDescent="0.25">
      <c r="A47" s="25"/>
    </row>
    <row r="48" spans="1:9" ht="75" customHeight="1" x14ac:dyDescent="0.25">
      <c r="A48" s="86"/>
    </row>
    <row r="49" spans="1:7" ht="75" customHeight="1" x14ac:dyDescent="0.25">
      <c r="A49" s="86"/>
    </row>
    <row r="50" spans="1:7" ht="11.25" customHeight="1" x14ac:dyDescent="0.2">
      <c r="A50" s="209"/>
      <c r="B50" s="85"/>
      <c r="C50" s="209"/>
      <c r="D50" s="209"/>
      <c r="E50" s="209"/>
      <c r="F50" s="209"/>
      <c r="G50" s="209"/>
    </row>
    <row r="51" spans="1:7" ht="14.25" customHeight="1" x14ac:dyDescent="0.25">
      <c r="A51" s="23"/>
      <c r="B51" s="20"/>
    </row>
    <row r="52" spans="1:7" ht="12" customHeight="1" x14ac:dyDescent="0.25">
      <c r="A52" s="21"/>
      <c r="B52" s="22"/>
    </row>
    <row r="53" spans="1:7" ht="15" customHeight="1" x14ac:dyDescent="0.25">
      <c r="A53" s="209"/>
      <c r="B53" s="209"/>
      <c r="C53" s="209"/>
      <c r="D53" s="209"/>
      <c r="E53" s="209"/>
      <c r="F53" s="209"/>
      <c r="G53" s="209"/>
    </row>
    <row r="54" spans="1:7" ht="15" customHeight="1" x14ac:dyDescent="0.25">
      <c r="A54" s="209"/>
      <c r="B54" s="209"/>
      <c r="C54" s="209"/>
      <c r="D54" s="209"/>
      <c r="E54" s="209"/>
      <c r="F54" s="209"/>
      <c r="G54" s="209"/>
    </row>
    <row r="55" spans="1:7" ht="15.75" customHeight="1" x14ac:dyDescent="0.25">
      <c r="A55" s="209"/>
      <c r="B55" s="209"/>
      <c r="C55" s="209"/>
      <c r="D55" s="209"/>
      <c r="E55" s="209"/>
      <c r="F55" s="209"/>
      <c r="G55" s="209"/>
    </row>
    <row r="56" spans="1:7" ht="15" customHeight="1" x14ac:dyDescent="0.25">
      <c r="A56" s="209"/>
      <c r="B56" s="209"/>
      <c r="C56" s="209"/>
      <c r="D56" s="209"/>
      <c r="E56" s="209"/>
      <c r="F56" s="209"/>
      <c r="G56" s="209"/>
    </row>
    <row r="57" spans="1:7" ht="15.75" customHeight="1" x14ac:dyDescent="0.25">
      <c r="A57" s="209"/>
      <c r="B57" s="209"/>
      <c r="C57" s="209"/>
      <c r="D57" s="209"/>
      <c r="E57" s="209"/>
      <c r="F57" s="209"/>
      <c r="G57" s="209"/>
    </row>
    <row r="58" spans="1:7" ht="15.75" customHeight="1" x14ac:dyDescent="0.25">
      <c r="A58" s="209"/>
      <c r="B58" s="209"/>
      <c r="C58" s="209"/>
      <c r="D58" s="209"/>
      <c r="E58" s="209"/>
      <c r="F58" s="209"/>
      <c r="G58" s="209"/>
    </row>
    <row r="59" spans="1:7" ht="15.75" customHeight="1" x14ac:dyDescent="0.25">
      <c r="A59" s="20"/>
      <c r="B59" s="20"/>
    </row>
    <row r="60" spans="1:7" ht="15.75" customHeight="1" x14ac:dyDescent="0.25">
      <c r="A60" s="209"/>
      <c r="B60" s="209"/>
      <c r="C60" s="209"/>
      <c r="D60" s="209"/>
      <c r="E60" s="209"/>
      <c r="F60" s="209"/>
      <c r="G60" s="209"/>
    </row>
  </sheetData>
  <printOptions horizontalCentered="1"/>
  <pageMargins left="0" right="0" top="0.5899999737739563" bottom="0.5899999737739563" header="0.5" footer="0.5"/>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9"/>
  <sheetViews>
    <sheetView showGridLines="0" showZeros="0" showOutlineSymbols="0" view="pageBreakPreview" topLeftCell="A31" zoomScaleNormal="100" zoomScaleSheetLayoutView="100" workbookViewId="0">
      <selection activeCell="E9" sqref="E9"/>
    </sheetView>
  </sheetViews>
  <sheetFormatPr defaultRowHeight="12.75" x14ac:dyDescent="0.25"/>
  <cols>
    <col min="1" max="1" width="6.85546875" style="99" customWidth="1"/>
    <col min="2" max="2" width="37.7109375" style="99" customWidth="1"/>
    <col min="3" max="7" width="15.28515625" style="99" customWidth="1"/>
    <col min="8" max="16384" width="9.140625" style="99"/>
  </cols>
  <sheetData>
    <row r="1" spans="1:9" ht="61.5" customHeight="1" x14ac:dyDescent="0.25">
      <c r="A1" s="97"/>
      <c r="B1" s="97"/>
      <c r="C1" s="98"/>
    </row>
    <row r="2" spans="1:9" ht="18.75" customHeight="1" x14ac:dyDescent="0.25">
      <c r="A2" s="100"/>
    </row>
    <row r="3" spans="1:9" ht="36.75" customHeight="1" x14ac:dyDescent="0.25">
      <c r="A3" s="97"/>
      <c r="B3" s="98"/>
    </row>
    <row r="4" spans="1:9" ht="12.75" customHeight="1" x14ac:dyDescent="0.25">
      <c r="A4" s="97"/>
      <c r="B4" s="276" t="str">
        <f>BCHoatDongVay_06026!A5</f>
        <v>Tháng 02 năm 2023 / Feb 2023</v>
      </c>
      <c r="C4" s="276"/>
      <c r="D4" s="276"/>
      <c r="E4" s="276"/>
      <c r="F4" s="276"/>
      <c r="G4" s="276"/>
    </row>
    <row r="5" spans="1:9" ht="6" customHeight="1" x14ac:dyDescent="0.25">
      <c r="A5" s="97"/>
      <c r="B5" s="226"/>
      <c r="C5" s="226"/>
      <c r="D5" s="226"/>
      <c r="E5" s="226"/>
      <c r="F5" s="226"/>
      <c r="G5" s="226"/>
    </row>
    <row r="6" spans="1:9" ht="14.25" customHeight="1" x14ac:dyDescent="0.25">
      <c r="A6" s="277">
        <v>1</v>
      </c>
      <c r="B6" s="278" t="s">
        <v>0</v>
      </c>
      <c r="C6" s="279"/>
      <c r="D6" s="101" t="s">
        <v>1</v>
      </c>
      <c r="E6" s="102"/>
    </row>
    <row r="7" spans="1:9" ht="13.5" customHeight="1" x14ac:dyDescent="0.25">
      <c r="A7" s="277"/>
      <c r="B7" s="280" t="s">
        <v>2</v>
      </c>
      <c r="C7" s="280"/>
      <c r="D7" s="103" t="s">
        <v>3</v>
      </c>
      <c r="E7" s="102"/>
    </row>
    <row r="8" spans="1:9" ht="13.5" customHeight="1" x14ac:dyDescent="0.25">
      <c r="A8" s="277">
        <v>2</v>
      </c>
      <c r="B8" s="281" t="s">
        <v>4</v>
      </c>
      <c r="C8" s="282"/>
      <c r="D8" s="101" t="s">
        <v>775</v>
      </c>
      <c r="E8" s="102"/>
    </row>
    <row r="9" spans="1:9" ht="14.25" customHeight="1" x14ac:dyDescent="0.25">
      <c r="A9" s="277"/>
      <c r="B9" s="282" t="s">
        <v>776</v>
      </c>
      <c r="C9" s="282"/>
      <c r="D9" s="103" t="s">
        <v>5</v>
      </c>
      <c r="E9" s="102"/>
    </row>
    <row r="10" spans="1:9" ht="13.5" customHeight="1" x14ac:dyDescent="0.25">
      <c r="A10" s="277">
        <v>3</v>
      </c>
      <c r="B10" s="281" t="s">
        <v>6</v>
      </c>
      <c r="C10" s="282"/>
      <c r="D10" s="101" t="s">
        <v>7</v>
      </c>
      <c r="E10" s="102"/>
    </row>
    <row r="11" spans="1:9" ht="13.5" customHeight="1" x14ac:dyDescent="0.25">
      <c r="A11" s="277"/>
      <c r="B11" s="104" t="s">
        <v>8</v>
      </c>
      <c r="C11" s="105"/>
      <c r="D11" s="103" t="s">
        <v>9</v>
      </c>
      <c r="E11" s="102"/>
    </row>
    <row r="12" spans="1:9" ht="13.5" customHeight="1" x14ac:dyDescent="0.25">
      <c r="A12" s="277">
        <v>4</v>
      </c>
      <c r="B12" s="106" t="s">
        <v>10</v>
      </c>
      <c r="C12" s="104"/>
      <c r="D12" s="107" t="str">
        <f>BCHoatDongVay_06026!C13</f>
        <v>03/03/2023</v>
      </c>
      <c r="E12" s="102"/>
    </row>
    <row r="13" spans="1:9" ht="13.5" customHeight="1" x14ac:dyDescent="0.25">
      <c r="A13" s="277"/>
      <c r="B13" s="104" t="s">
        <v>11</v>
      </c>
      <c r="C13" s="104"/>
      <c r="D13" s="108" t="str">
        <f>BCHoatDongVay_06026!C14</f>
        <v>03 Mar 2023</v>
      </c>
      <c r="E13" s="109"/>
    </row>
    <row r="14" spans="1:9" ht="6" customHeight="1" x14ac:dyDescent="0.25">
      <c r="A14" s="98"/>
      <c r="B14" s="110"/>
      <c r="C14" s="110"/>
      <c r="D14" s="111"/>
      <c r="E14" s="109"/>
    </row>
    <row r="15" spans="1:9" ht="8.25" customHeight="1" x14ac:dyDescent="0.25">
      <c r="A15" s="112"/>
      <c r="B15" s="102"/>
      <c r="C15" s="102"/>
      <c r="D15" s="102"/>
      <c r="E15" s="102"/>
      <c r="F15" s="102"/>
      <c r="G15" s="102"/>
      <c r="H15" s="102"/>
      <c r="I15" s="102"/>
    </row>
    <row r="16" spans="1:9" s="114" customFormat="1" ht="15" customHeight="1" x14ac:dyDescent="0.25">
      <c r="A16" s="113" t="s">
        <v>777</v>
      </c>
    </row>
    <row r="17" spans="1:9" s="114" customFormat="1" x14ac:dyDescent="0.25">
      <c r="A17" s="115" t="s">
        <v>778</v>
      </c>
    </row>
    <row r="18" spans="1:9" ht="12.75" customHeight="1" x14ac:dyDescent="0.25">
      <c r="A18" s="116"/>
      <c r="B18" s="102"/>
      <c r="C18" s="102"/>
      <c r="D18" s="102"/>
      <c r="E18" s="102"/>
      <c r="F18" s="102"/>
      <c r="G18" s="102"/>
      <c r="H18" s="102"/>
      <c r="I18" s="102"/>
    </row>
    <row r="19" spans="1:9" ht="15.75" customHeight="1" x14ac:dyDescent="0.25">
      <c r="A19" s="274" t="s">
        <v>633</v>
      </c>
      <c r="B19" s="275" t="s">
        <v>779</v>
      </c>
      <c r="C19" s="275"/>
      <c r="D19" s="275"/>
      <c r="E19" s="275"/>
      <c r="F19" s="275" t="s">
        <v>780</v>
      </c>
      <c r="G19" s="275"/>
      <c r="H19" s="102"/>
      <c r="I19" s="102"/>
    </row>
    <row r="20" spans="1:9" ht="23.25" customHeight="1" x14ac:dyDescent="0.25">
      <c r="A20" s="274"/>
      <c r="B20" s="275"/>
      <c r="C20" s="275"/>
      <c r="D20" s="275"/>
      <c r="E20" s="275"/>
      <c r="F20" s="117" t="s">
        <v>781</v>
      </c>
      <c r="G20" s="117" t="s">
        <v>782</v>
      </c>
      <c r="H20" s="102"/>
      <c r="I20" s="102"/>
    </row>
    <row r="21" spans="1:9" ht="25.5" customHeight="1" x14ac:dyDescent="0.25">
      <c r="A21" s="118" t="s">
        <v>341</v>
      </c>
      <c r="B21" s="119" t="s">
        <v>783</v>
      </c>
      <c r="C21" s="119"/>
      <c r="D21" s="119"/>
      <c r="E21" s="119"/>
      <c r="F21" s="119"/>
      <c r="G21" s="119"/>
      <c r="H21" s="102"/>
      <c r="I21" s="102"/>
    </row>
    <row r="22" spans="1:9" x14ac:dyDescent="0.25">
      <c r="A22" s="118">
        <v>1</v>
      </c>
      <c r="B22" s="119" t="s">
        <v>784</v>
      </c>
      <c r="C22" s="119"/>
      <c r="D22" s="119"/>
      <c r="E22" s="119"/>
      <c r="F22" s="119"/>
      <c r="G22" s="119"/>
      <c r="H22" s="102"/>
      <c r="I22" s="102"/>
    </row>
    <row r="23" spans="1:9" x14ac:dyDescent="0.25">
      <c r="A23" s="118">
        <v>2</v>
      </c>
      <c r="B23" s="119" t="s">
        <v>785</v>
      </c>
      <c r="C23" s="119"/>
      <c r="D23" s="119"/>
      <c r="E23" s="119"/>
      <c r="F23" s="119"/>
      <c r="G23" s="119"/>
      <c r="H23" s="102"/>
      <c r="I23" s="102"/>
    </row>
    <row r="24" spans="1:9" x14ac:dyDescent="0.25">
      <c r="A24" s="118" t="s">
        <v>251</v>
      </c>
      <c r="B24" s="119" t="s">
        <v>786</v>
      </c>
      <c r="C24" s="119"/>
      <c r="D24" s="119"/>
      <c r="E24" s="119"/>
      <c r="F24" s="119"/>
      <c r="G24" s="119"/>
      <c r="H24" s="102"/>
      <c r="I24" s="102"/>
    </row>
    <row r="25" spans="1:9" x14ac:dyDescent="0.25">
      <c r="A25" s="118">
        <v>1</v>
      </c>
      <c r="B25" s="119" t="s">
        <v>784</v>
      </c>
      <c r="C25" s="119"/>
      <c r="D25" s="119"/>
      <c r="E25" s="119"/>
      <c r="F25" s="119"/>
      <c r="G25" s="119"/>
      <c r="H25" s="102"/>
      <c r="I25" s="102"/>
    </row>
    <row r="26" spans="1:9" x14ac:dyDescent="0.25">
      <c r="A26" s="118">
        <v>2</v>
      </c>
      <c r="B26" s="119" t="s">
        <v>785</v>
      </c>
      <c r="C26" s="119"/>
      <c r="D26" s="119"/>
      <c r="E26" s="119"/>
      <c r="F26" s="119"/>
      <c r="G26" s="119"/>
      <c r="H26" s="102"/>
      <c r="I26" s="102"/>
    </row>
    <row r="27" spans="1:9" x14ac:dyDescent="0.25">
      <c r="A27" s="118" t="s">
        <v>528</v>
      </c>
      <c r="B27" s="119" t="s">
        <v>787</v>
      </c>
      <c r="C27" s="119"/>
      <c r="D27" s="119"/>
      <c r="E27" s="119"/>
      <c r="F27" s="119"/>
      <c r="G27" s="119"/>
      <c r="H27" s="102"/>
      <c r="I27" s="102"/>
    </row>
    <row r="28" spans="1:9" x14ac:dyDescent="0.25">
      <c r="A28" s="118">
        <v>1</v>
      </c>
      <c r="B28" s="119" t="s">
        <v>784</v>
      </c>
      <c r="C28" s="119"/>
      <c r="D28" s="119"/>
      <c r="E28" s="119"/>
      <c r="F28" s="119"/>
      <c r="G28" s="119"/>
      <c r="H28" s="102"/>
      <c r="I28" s="102"/>
    </row>
    <row r="29" spans="1:9" x14ac:dyDescent="0.25">
      <c r="A29" s="118">
        <v>2</v>
      </c>
      <c r="B29" s="119" t="s">
        <v>785</v>
      </c>
      <c r="C29" s="119"/>
      <c r="D29" s="119"/>
      <c r="E29" s="119"/>
      <c r="F29" s="119"/>
      <c r="G29" s="119"/>
      <c r="H29" s="102"/>
      <c r="I29" s="102"/>
    </row>
    <row r="30" spans="1:9" x14ac:dyDescent="0.25">
      <c r="A30" s="118" t="s">
        <v>525</v>
      </c>
      <c r="B30" s="119" t="s">
        <v>788</v>
      </c>
      <c r="C30" s="119"/>
      <c r="D30" s="119"/>
      <c r="E30" s="119"/>
      <c r="F30" s="119"/>
      <c r="G30" s="119"/>
      <c r="H30" s="102"/>
      <c r="I30" s="102"/>
    </row>
    <row r="31" spans="1:9" x14ac:dyDescent="0.25">
      <c r="A31" s="118">
        <v>1</v>
      </c>
      <c r="B31" s="119" t="s">
        <v>784</v>
      </c>
      <c r="C31" s="119"/>
      <c r="D31" s="119"/>
      <c r="E31" s="119"/>
      <c r="F31" s="119"/>
      <c r="G31" s="119"/>
      <c r="H31" s="102"/>
      <c r="I31" s="102"/>
    </row>
    <row r="32" spans="1:9" x14ac:dyDescent="0.25">
      <c r="A32" s="118">
        <v>2</v>
      </c>
      <c r="B32" s="119" t="s">
        <v>789</v>
      </c>
      <c r="C32" s="119"/>
      <c r="D32" s="119"/>
      <c r="E32" s="119"/>
      <c r="F32" s="119"/>
      <c r="G32" s="119"/>
      <c r="H32" s="102"/>
      <c r="I32" s="102"/>
    </row>
    <row r="33" spans="1:9" ht="9.75" customHeight="1" x14ac:dyDescent="0.25">
      <c r="A33" s="120"/>
      <c r="B33" s="121"/>
      <c r="C33" s="121"/>
      <c r="D33" s="121"/>
      <c r="E33" s="102"/>
      <c r="F33" s="102"/>
      <c r="G33" s="102"/>
      <c r="H33" s="102"/>
      <c r="I33" s="102"/>
    </row>
    <row r="34" spans="1:9" s="114" customFormat="1" x14ac:dyDescent="0.25">
      <c r="A34" s="122" t="s">
        <v>790</v>
      </c>
    </row>
    <row r="35" spans="1:9" s="114" customFormat="1" ht="10.5" customHeight="1" x14ac:dyDescent="0.25">
      <c r="A35" s="122"/>
    </row>
    <row r="36" spans="1:9" s="114" customFormat="1" x14ac:dyDescent="0.25">
      <c r="A36" s="115" t="s">
        <v>791</v>
      </c>
    </row>
    <row r="37" spans="1:9" x14ac:dyDescent="0.25">
      <c r="A37" s="116"/>
      <c r="B37" s="102"/>
      <c r="C37" s="102"/>
      <c r="D37" s="102"/>
      <c r="E37" s="102"/>
      <c r="F37" s="102"/>
      <c r="G37" s="102"/>
      <c r="H37" s="102"/>
      <c r="I37" s="102"/>
    </row>
    <row r="38" spans="1:9" ht="25.5" x14ac:dyDescent="0.25">
      <c r="A38" s="274" t="s">
        <v>633</v>
      </c>
      <c r="B38" s="275" t="s">
        <v>792</v>
      </c>
      <c r="C38" s="275" t="s">
        <v>793</v>
      </c>
      <c r="D38" s="275"/>
      <c r="E38" s="275" t="s">
        <v>794</v>
      </c>
      <c r="F38" s="275"/>
      <c r="G38" s="117" t="s">
        <v>795</v>
      </c>
      <c r="H38" s="102"/>
      <c r="I38" s="102"/>
    </row>
    <row r="39" spans="1:9" ht="15.75" customHeight="1" x14ac:dyDescent="0.25">
      <c r="A39" s="274"/>
      <c r="B39" s="275"/>
      <c r="C39" s="117" t="s">
        <v>796</v>
      </c>
      <c r="D39" s="117" t="s">
        <v>797</v>
      </c>
      <c r="E39" s="117" t="s">
        <v>796</v>
      </c>
      <c r="F39" s="117" t="s">
        <v>797</v>
      </c>
      <c r="G39" s="123"/>
      <c r="H39" s="102"/>
      <c r="I39" s="102"/>
    </row>
    <row r="40" spans="1:9" x14ac:dyDescent="0.25">
      <c r="A40" s="118" t="s">
        <v>496</v>
      </c>
      <c r="B40" s="124" t="s">
        <v>798</v>
      </c>
      <c r="C40" s="119"/>
      <c r="D40" s="119"/>
      <c r="E40" s="119"/>
      <c r="F40" s="119"/>
      <c r="G40" s="119"/>
      <c r="H40" s="102"/>
      <c r="I40" s="102"/>
    </row>
    <row r="41" spans="1:9" x14ac:dyDescent="0.25">
      <c r="A41" s="118"/>
      <c r="B41" s="124" t="s">
        <v>799</v>
      </c>
      <c r="C41" s="119"/>
      <c r="D41" s="119"/>
      <c r="E41" s="119"/>
      <c r="F41" s="119"/>
      <c r="G41" s="119"/>
      <c r="H41" s="102"/>
      <c r="I41" s="102"/>
    </row>
    <row r="42" spans="1:9" x14ac:dyDescent="0.25">
      <c r="A42" s="118"/>
      <c r="B42" s="124" t="s">
        <v>800</v>
      </c>
      <c r="C42" s="119"/>
      <c r="D42" s="119"/>
      <c r="E42" s="119"/>
      <c r="F42" s="119"/>
      <c r="G42" s="119"/>
      <c r="H42" s="102"/>
      <c r="I42" s="102"/>
    </row>
    <row r="43" spans="1:9" x14ac:dyDescent="0.25">
      <c r="A43" s="118"/>
      <c r="B43" s="124" t="s">
        <v>801</v>
      </c>
      <c r="C43" s="119"/>
      <c r="D43" s="119"/>
      <c r="E43" s="119"/>
      <c r="F43" s="119"/>
      <c r="G43" s="119"/>
      <c r="H43" s="102"/>
      <c r="I43" s="102"/>
    </row>
    <row r="44" spans="1:9" x14ac:dyDescent="0.25">
      <c r="A44" s="118" t="s">
        <v>479</v>
      </c>
      <c r="B44" s="124" t="s">
        <v>802</v>
      </c>
      <c r="C44" s="119"/>
      <c r="D44" s="119"/>
      <c r="E44" s="119"/>
      <c r="F44" s="119"/>
      <c r="G44" s="119"/>
      <c r="H44" s="102"/>
      <c r="I44" s="102"/>
    </row>
    <row r="45" spans="1:9" x14ac:dyDescent="0.25">
      <c r="A45" s="118" t="s">
        <v>460</v>
      </c>
      <c r="B45" s="124" t="s">
        <v>803</v>
      </c>
      <c r="C45" s="119"/>
      <c r="D45" s="119"/>
      <c r="E45" s="119"/>
      <c r="F45" s="119"/>
      <c r="G45" s="119"/>
      <c r="H45" s="102"/>
      <c r="I45" s="102"/>
    </row>
    <row r="46" spans="1:9" x14ac:dyDescent="0.25">
      <c r="A46" s="118" t="s">
        <v>453</v>
      </c>
      <c r="B46" s="124" t="s">
        <v>804</v>
      </c>
      <c r="C46" s="119"/>
      <c r="D46" s="119"/>
      <c r="E46" s="119"/>
      <c r="F46" s="119"/>
      <c r="G46" s="119"/>
      <c r="H46" s="102"/>
      <c r="I46" s="102"/>
    </row>
    <row r="47" spans="1:9" x14ac:dyDescent="0.25">
      <c r="A47" s="118" t="s">
        <v>446</v>
      </c>
      <c r="B47" s="124" t="s">
        <v>805</v>
      </c>
      <c r="C47" s="119"/>
      <c r="D47" s="119"/>
      <c r="E47" s="119"/>
      <c r="F47" s="119"/>
      <c r="G47" s="119"/>
      <c r="H47" s="102"/>
      <c r="I47" s="102"/>
    </row>
    <row r="48" spans="1:9" x14ac:dyDescent="0.25">
      <c r="A48" s="118" t="s">
        <v>443</v>
      </c>
      <c r="B48" s="124" t="s">
        <v>806</v>
      </c>
      <c r="C48" s="119"/>
      <c r="D48" s="119"/>
      <c r="E48" s="119"/>
      <c r="F48" s="119"/>
      <c r="G48" s="119"/>
      <c r="H48" s="102"/>
      <c r="I48" s="102"/>
    </row>
    <row r="49" spans="1:9" x14ac:dyDescent="0.25">
      <c r="A49" s="118" t="s">
        <v>434</v>
      </c>
      <c r="B49" s="124" t="s">
        <v>807</v>
      </c>
      <c r="C49" s="119"/>
      <c r="D49" s="119"/>
      <c r="E49" s="119"/>
      <c r="F49" s="119"/>
      <c r="G49" s="119"/>
      <c r="H49" s="102"/>
      <c r="I49" s="102"/>
    </row>
    <row r="50" spans="1:9" x14ac:dyDescent="0.25">
      <c r="A50" s="118" t="s">
        <v>431</v>
      </c>
      <c r="B50" s="124" t="s">
        <v>808</v>
      </c>
      <c r="C50" s="119"/>
      <c r="D50" s="119"/>
      <c r="E50" s="119"/>
      <c r="F50" s="119"/>
      <c r="G50" s="119"/>
      <c r="H50" s="102"/>
      <c r="I50" s="102"/>
    </row>
    <row r="51" spans="1:9" ht="25.5" x14ac:dyDescent="0.25">
      <c r="A51" s="275" t="s">
        <v>633</v>
      </c>
      <c r="B51" s="275" t="s">
        <v>809</v>
      </c>
      <c r="C51" s="275" t="s">
        <v>810</v>
      </c>
      <c r="D51" s="275"/>
      <c r="E51" s="275" t="s">
        <v>811</v>
      </c>
      <c r="F51" s="275"/>
      <c r="G51" s="117" t="s">
        <v>812</v>
      </c>
      <c r="H51" s="102"/>
      <c r="I51" s="102"/>
    </row>
    <row r="52" spans="1:9" ht="14.25" customHeight="1" x14ac:dyDescent="0.25">
      <c r="A52" s="275"/>
      <c r="B52" s="275"/>
      <c r="C52" s="117" t="s">
        <v>796</v>
      </c>
      <c r="D52" s="117" t="s">
        <v>797</v>
      </c>
      <c r="E52" s="117" t="s">
        <v>796</v>
      </c>
      <c r="F52" s="117" t="s">
        <v>797</v>
      </c>
      <c r="G52" s="123"/>
      <c r="H52" s="102"/>
      <c r="I52" s="102"/>
    </row>
    <row r="53" spans="1:9" ht="25.5" x14ac:dyDescent="0.25">
      <c r="A53" s="118" t="s">
        <v>426</v>
      </c>
      <c r="B53" s="124" t="s">
        <v>813</v>
      </c>
      <c r="C53" s="119"/>
      <c r="D53" s="119"/>
      <c r="E53" s="119"/>
      <c r="F53" s="119"/>
      <c r="G53" s="119"/>
      <c r="H53" s="102"/>
      <c r="I53" s="102"/>
    </row>
    <row r="54" spans="1:9" x14ac:dyDescent="0.25">
      <c r="A54" s="118" t="s">
        <v>423</v>
      </c>
      <c r="B54" s="124" t="s">
        <v>814</v>
      </c>
      <c r="C54" s="119"/>
      <c r="D54" s="119"/>
      <c r="E54" s="119"/>
      <c r="F54" s="119"/>
      <c r="G54" s="119"/>
      <c r="H54" s="102"/>
      <c r="I54" s="102"/>
    </row>
    <row r="55" spans="1:9" x14ac:dyDescent="0.25">
      <c r="A55" s="118" t="s">
        <v>354</v>
      </c>
      <c r="B55" s="124" t="s">
        <v>815</v>
      </c>
      <c r="C55" s="119"/>
      <c r="D55" s="119"/>
      <c r="E55" s="119"/>
      <c r="F55" s="119"/>
      <c r="G55" s="119"/>
      <c r="H55" s="102"/>
      <c r="I55" s="102"/>
    </row>
    <row r="56" spans="1:9" x14ac:dyDescent="0.25">
      <c r="A56" s="120"/>
      <c r="B56" s="121"/>
      <c r="C56" s="121"/>
      <c r="D56" s="121"/>
      <c r="E56" s="121"/>
      <c r="F56" s="121"/>
      <c r="G56" s="121"/>
      <c r="H56" s="102"/>
      <c r="I56" s="102"/>
    </row>
    <row r="57" spans="1:9" s="114" customFormat="1" x14ac:dyDescent="0.25">
      <c r="A57" s="122" t="s">
        <v>816</v>
      </c>
    </row>
    <row r="58" spans="1:9" ht="9.75" customHeight="1" x14ac:dyDescent="0.25">
      <c r="A58" s="125"/>
      <c r="B58" s="102"/>
      <c r="C58" s="102"/>
      <c r="D58" s="102"/>
      <c r="E58" s="102"/>
      <c r="F58" s="102"/>
      <c r="G58" s="102"/>
      <c r="H58" s="102"/>
      <c r="I58" s="102"/>
    </row>
    <row r="59" spans="1:9" s="114" customFormat="1" x14ac:dyDescent="0.25">
      <c r="A59" s="115" t="s">
        <v>817</v>
      </c>
    </row>
    <row r="60" spans="1:9" ht="9.75" customHeight="1" x14ac:dyDescent="0.25">
      <c r="A60" s="116"/>
      <c r="B60" s="102"/>
      <c r="C60" s="102"/>
      <c r="D60" s="102"/>
      <c r="E60" s="102"/>
      <c r="F60" s="102"/>
      <c r="G60" s="102"/>
      <c r="H60" s="102"/>
      <c r="I60" s="102"/>
    </row>
    <row r="61" spans="1:9" ht="26.25" customHeight="1" x14ac:dyDescent="0.25">
      <c r="A61" s="274" t="s">
        <v>633</v>
      </c>
      <c r="B61" s="275" t="s">
        <v>779</v>
      </c>
      <c r="C61" s="275" t="s">
        <v>810</v>
      </c>
      <c r="D61" s="275"/>
      <c r="E61" s="275" t="s">
        <v>794</v>
      </c>
      <c r="F61" s="275"/>
      <c r="G61" s="117" t="s">
        <v>818</v>
      </c>
      <c r="H61" s="102"/>
      <c r="I61" s="102"/>
    </row>
    <row r="62" spans="1:9" ht="14.25" customHeight="1" x14ac:dyDescent="0.25">
      <c r="A62" s="274"/>
      <c r="B62" s="275"/>
      <c r="C62" s="117" t="s">
        <v>796</v>
      </c>
      <c r="D62" s="117" t="s">
        <v>797</v>
      </c>
      <c r="E62" s="117" t="s">
        <v>796</v>
      </c>
      <c r="F62" s="117" t="s">
        <v>797</v>
      </c>
      <c r="G62" s="123"/>
      <c r="H62" s="102"/>
      <c r="I62" s="102"/>
    </row>
    <row r="63" spans="1:9" ht="25.5" x14ac:dyDescent="0.25">
      <c r="A63" s="118" t="s">
        <v>341</v>
      </c>
      <c r="B63" s="119" t="s">
        <v>819</v>
      </c>
      <c r="C63" s="119"/>
      <c r="D63" s="119"/>
      <c r="E63" s="119"/>
      <c r="F63" s="119"/>
      <c r="G63" s="119"/>
      <c r="H63" s="102"/>
      <c r="I63" s="102"/>
    </row>
    <row r="64" spans="1:9" x14ac:dyDescent="0.25">
      <c r="A64" s="118"/>
      <c r="B64" s="119" t="s">
        <v>820</v>
      </c>
      <c r="C64" s="119"/>
      <c r="D64" s="119"/>
      <c r="E64" s="119"/>
      <c r="F64" s="119"/>
      <c r="G64" s="119"/>
      <c r="H64" s="102"/>
      <c r="I64" s="102"/>
    </row>
    <row r="65" spans="1:9" x14ac:dyDescent="0.25">
      <c r="A65" s="118"/>
      <c r="B65" s="119" t="s">
        <v>804</v>
      </c>
      <c r="C65" s="119"/>
      <c r="D65" s="119"/>
      <c r="E65" s="119"/>
      <c r="F65" s="119"/>
      <c r="G65" s="119"/>
      <c r="H65" s="102"/>
      <c r="I65" s="102"/>
    </row>
    <row r="66" spans="1:9" x14ac:dyDescent="0.25">
      <c r="A66" s="118"/>
      <c r="B66" s="119" t="s">
        <v>821</v>
      </c>
      <c r="C66" s="119"/>
      <c r="D66" s="119"/>
      <c r="E66" s="119"/>
      <c r="F66" s="119"/>
      <c r="G66" s="119"/>
      <c r="H66" s="102"/>
      <c r="I66" s="102"/>
    </row>
    <row r="67" spans="1:9" x14ac:dyDescent="0.25">
      <c r="A67" s="118" t="s">
        <v>251</v>
      </c>
      <c r="B67" s="119" t="s">
        <v>822</v>
      </c>
      <c r="C67" s="119"/>
      <c r="D67" s="119"/>
      <c r="E67" s="119"/>
      <c r="F67" s="119"/>
      <c r="G67" s="119"/>
      <c r="H67" s="102"/>
      <c r="I67" s="102"/>
    </row>
    <row r="68" spans="1:9" x14ac:dyDescent="0.25">
      <c r="A68" s="118"/>
      <c r="B68" s="119" t="s">
        <v>823</v>
      </c>
      <c r="C68" s="119"/>
      <c r="D68" s="119"/>
      <c r="E68" s="119"/>
      <c r="F68" s="119"/>
      <c r="G68" s="119"/>
      <c r="H68" s="102"/>
      <c r="I68" s="102"/>
    </row>
    <row r="69" spans="1:9" x14ac:dyDescent="0.25">
      <c r="A69" s="118"/>
      <c r="B69" s="119" t="s">
        <v>824</v>
      </c>
      <c r="C69" s="119"/>
      <c r="D69" s="119"/>
      <c r="E69" s="119"/>
      <c r="F69" s="119"/>
      <c r="G69" s="119"/>
      <c r="H69" s="102"/>
      <c r="I69" s="102"/>
    </row>
    <row r="70" spans="1:9" ht="25.5" x14ac:dyDescent="0.25">
      <c r="A70" s="118" t="s">
        <v>528</v>
      </c>
      <c r="B70" s="119" t="s">
        <v>825</v>
      </c>
      <c r="C70" s="119"/>
      <c r="D70" s="119"/>
      <c r="E70" s="119"/>
      <c r="F70" s="119"/>
      <c r="G70" s="119"/>
      <c r="H70" s="102"/>
      <c r="I70" s="102"/>
    </row>
    <row r="71" spans="1:9" ht="25.5" x14ac:dyDescent="0.25">
      <c r="A71" s="118" t="s">
        <v>525</v>
      </c>
      <c r="B71" s="119" t="s">
        <v>826</v>
      </c>
      <c r="C71" s="119"/>
      <c r="D71" s="119"/>
      <c r="E71" s="119"/>
      <c r="F71" s="119"/>
      <c r="G71" s="119"/>
      <c r="H71" s="102"/>
      <c r="I71" s="102"/>
    </row>
    <row r="72" spans="1:9" x14ac:dyDescent="0.25">
      <c r="A72" s="119"/>
      <c r="B72" s="119" t="s">
        <v>827</v>
      </c>
      <c r="C72" s="119"/>
      <c r="D72" s="119"/>
      <c r="E72" s="119"/>
      <c r="F72" s="119"/>
      <c r="G72" s="119"/>
      <c r="H72" s="102"/>
      <c r="I72" s="102"/>
    </row>
    <row r="73" spans="1:9" ht="25.5" x14ac:dyDescent="0.25">
      <c r="A73" s="119"/>
      <c r="B73" s="119" t="s">
        <v>828</v>
      </c>
      <c r="C73" s="119"/>
      <c r="D73" s="119"/>
      <c r="E73" s="119"/>
      <c r="F73" s="119"/>
      <c r="G73" s="119"/>
      <c r="H73" s="102"/>
      <c r="I73" s="102"/>
    </row>
    <row r="74" spans="1:9" ht="9" customHeight="1" x14ac:dyDescent="0.25">
      <c r="A74" s="121"/>
      <c r="B74" s="121"/>
      <c r="C74" s="121"/>
      <c r="D74" s="121"/>
      <c r="E74" s="121"/>
      <c r="F74" s="121"/>
      <c r="G74" s="121"/>
      <c r="H74" s="102"/>
      <c r="I74" s="102"/>
    </row>
    <row r="75" spans="1:9" s="114" customFormat="1" x14ac:dyDescent="0.25">
      <c r="A75" s="122" t="s">
        <v>829</v>
      </c>
    </row>
    <row r="76" spans="1:9" ht="8.25" customHeight="1" x14ac:dyDescent="0.25">
      <c r="A76" s="125"/>
      <c r="B76" s="102"/>
      <c r="C76" s="102"/>
      <c r="D76" s="102"/>
      <c r="E76" s="102"/>
      <c r="F76" s="102"/>
      <c r="G76" s="102"/>
      <c r="H76" s="102"/>
      <c r="I76" s="102"/>
    </row>
    <row r="77" spans="1:9" s="114" customFormat="1" x14ac:dyDescent="0.25">
      <c r="A77" s="115" t="s">
        <v>830</v>
      </c>
    </row>
    <row r="78" spans="1:9" x14ac:dyDescent="0.25">
      <c r="A78" s="116"/>
      <c r="B78" s="102"/>
      <c r="C78" s="102"/>
      <c r="D78" s="102"/>
      <c r="E78" s="102"/>
      <c r="F78" s="102"/>
      <c r="G78" s="102"/>
      <c r="H78" s="102"/>
      <c r="I78" s="102"/>
    </row>
    <row r="79" spans="1:9" ht="48.75" customHeight="1" x14ac:dyDescent="0.25">
      <c r="A79" s="274" t="s">
        <v>633</v>
      </c>
      <c r="B79" s="275" t="s">
        <v>831</v>
      </c>
      <c r="C79" s="117" t="s">
        <v>832</v>
      </c>
      <c r="D79" s="117"/>
      <c r="E79" s="117" t="s">
        <v>833</v>
      </c>
      <c r="F79" s="117"/>
      <c r="G79" s="117" t="s">
        <v>834</v>
      </c>
      <c r="I79" s="102"/>
    </row>
    <row r="80" spans="1:9" ht="13.5" customHeight="1" x14ac:dyDescent="0.25">
      <c r="A80" s="274"/>
      <c r="B80" s="275"/>
      <c r="C80" s="117" t="s">
        <v>796</v>
      </c>
      <c r="D80" s="117" t="s">
        <v>797</v>
      </c>
      <c r="E80" s="117" t="s">
        <v>796</v>
      </c>
      <c r="F80" s="117" t="s">
        <v>797</v>
      </c>
      <c r="G80" s="123"/>
      <c r="I80" s="102"/>
    </row>
    <row r="81" spans="1:9" x14ac:dyDescent="0.25">
      <c r="A81" s="118" t="s">
        <v>341</v>
      </c>
      <c r="B81" s="119" t="s">
        <v>835</v>
      </c>
      <c r="C81" s="119"/>
      <c r="D81" s="119"/>
      <c r="E81" s="119"/>
      <c r="F81" s="119"/>
      <c r="G81" s="119"/>
      <c r="I81" s="102"/>
    </row>
    <row r="82" spans="1:9" x14ac:dyDescent="0.25">
      <c r="A82" s="118">
        <v>1</v>
      </c>
      <c r="B82" s="119"/>
      <c r="C82" s="119"/>
      <c r="D82" s="119"/>
      <c r="E82" s="119"/>
      <c r="F82" s="119"/>
      <c r="G82" s="119"/>
      <c r="I82" s="102"/>
    </row>
    <row r="83" spans="1:9" x14ac:dyDescent="0.25">
      <c r="A83" s="118"/>
      <c r="B83" s="119" t="s">
        <v>836</v>
      </c>
      <c r="C83" s="119"/>
      <c r="D83" s="119"/>
      <c r="E83" s="119"/>
      <c r="F83" s="119"/>
      <c r="G83" s="119"/>
      <c r="I83" s="102"/>
    </row>
    <row r="84" spans="1:9" x14ac:dyDescent="0.25">
      <c r="A84" s="118" t="s">
        <v>251</v>
      </c>
      <c r="B84" s="119" t="s">
        <v>837</v>
      </c>
      <c r="C84" s="119"/>
      <c r="D84" s="119"/>
      <c r="E84" s="119"/>
      <c r="F84" s="119"/>
      <c r="G84" s="119"/>
      <c r="I84" s="102"/>
    </row>
    <row r="85" spans="1:9" x14ac:dyDescent="0.25">
      <c r="A85" s="118">
        <v>1</v>
      </c>
      <c r="B85" s="119"/>
      <c r="C85" s="119"/>
      <c r="D85" s="119"/>
      <c r="E85" s="119"/>
      <c r="F85" s="119"/>
      <c r="G85" s="119"/>
      <c r="I85" s="102"/>
    </row>
    <row r="86" spans="1:9" x14ac:dyDescent="0.25">
      <c r="A86" s="118"/>
      <c r="B86" s="119" t="s">
        <v>836</v>
      </c>
      <c r="C86" s="119"/>
      <c r="D86" s="119"/>
      <c r="E86" s="119"/>
      <c r="F86" s="119"/>
      <c r="G86" s="119"/>
      <c r="I86" s="102"/>
    </row>
    <row r="87" spans="1:9" x14ac:dyDescent="0.25">
      <c r="A87" s="118" t="s">
        <v>528</v>
      </c>
      <c r="B87" s="119" t="s">
        <v>838</v>
      </c>
      <c r="C87" s="119"/>
      <c r="D87" s="119"/>
      <c r="E87" s="119"/>
      <c r="F87" s="119"/>
      <c r="G87" s="119"/>
      <c r="I87" s="102"/>
    </row>
    <row r="88" spans="1:9" x14ac:dyDescent="0.25">
      <c r="A88" s="118">
        <v>1</v>
      </c>
      <c r="B88" s="119"/>
      <c r="C88" s="119"/>
      <c r="D88" s="119"/>
      <c r="E88" s="119"/>
      <c r="F88" s="119"/>
      <c r="G88" s="119"/>
      <c r="I88" s="102"/>
    </row>
    <row r="89" spans="1:9" x14ac:dyDescent="0.25">
      <c r="A89" s="118"/>
      <c r="B89" s="119" t="s">
        <v>836</v>
      </c>
      <c r="C89" s="119"/>
      <c r="D89" s="119"/>
      <c r="E89" s="119"/>
      <c r="F89" s="119"/>
      <c r="G89" s="119"/>
      <c r="I89" s="102"/>
    </row>
    <row r="90" spans="1:9" x14ac:dyDescent="0.25">
      <c r="A90" s="118" t="s">
        <v>525</v>
      </c>
      <c r="B90" s="119" t="s">
        <v>839</v>
      </c>
      <c r="C90" s="119"/>
      <c r="D90" s="119"/>
      <c r="E90" s="119"/>
      <c r="F90" s="119"/>
      <c r="G90" s="119"/>
      <c r="I90" s="102"/>
    </row>
    <row r="91" spans="1:9" x14ac:dyDescent="0.25">
      <c r="A91" s="118">
        <v>1</v>
      </c>
      <c r="B91" s="119"/>
      <c r="C91" s="119"/>
      <c r="D91" s="119"/>
      <c r="E91" s="119"/>
      <c r="F91" s="119"/>
      <c r="G91" s="119"/>
      <c r="I91" s="102"/>
    </row>
    <row r="92" spans="1:9" x14ac:dyDescent="0.25">
      <c r="A92" s="118"/>
      <c r="B92" s="119" t="s">
        <v>836</v>
      </c>
      <c r="C92" s="119"/>
      <c r="D92" s="119"/>
      <c r="E92" s="119"/>
      <c r="F92" s="119"/>
      <c r="G92" s="119"/>
      <c r="I92" s="102"/>
    </row>
    <row r="93" spans="1:9" x14ac:dyDescent="0.25">
      <c r="A93" s="118" t="s">
        <v>518</v>
      </c>
      <c r="B93" s="119" t="s">
        <v>840</v>
      </c>
      <c r="C93" s="119"/>
      <c r="D93" s="119"/>
      <c r="E93" s="119"/>
      <c r="F93" s="119"/>
      <c r="G93" s="119"/>
      <c r="I93" s="102"/>
    </row>
    <row r="94" spans="1:9" x14ac:dyDescent="0.25">
      <c r="A94" s="118">
        <v>1</v>
      </c>
      <c r="B94" s="119"/>
      <c r="C94" s="119"/>
      <c r="D94" s="119"/>
      <c r="E94" s="119"/>
      <c r="F94" s="119"/>
      <c r="G94" s="119"/>
      <c r="I94" s="102"/>
    </row>
    <row r="95" spans="1:9" x14ac:dyDescent="0.25">
      <c r="A95" s="118"/>
      <c r="B95" s="119" t="s">
        <v>836</v>
      </c>
      <c r="C95" s="119"/>
      <c r="D95" s="119"/>
      <c r="E95" s="119"/>
      <c r="F95" s="119"/>
      <c r="G95" s="119"/>
      <c r="I95" s="102"/>
    </row>
    <row r="96" spans="1:9" x14ac:dyDescent="0.25">
      <c r="A96" s="118" t="s">
        <v>149</v>
      </c>
      <c r="B96" s="119" t="s">
        <v>841</v>
      </c>
      <c r="C96" s="119"/>
      <c r="D96" s="119"/>
      <c r="E96" s="119"/>
      <c r="F96" s="119"/>
      <c r="G96" s="119"/>
      <c r="I96" s="102"/>
    </row>
    <row r="97" spans="1:9" x14ac:dyDescent="0.25">
      <c r="A97" s="118">
        <v>1</v>
      </c>
      <c r="B97" s="119"/>
      <c r="C97" s="119"/>
      <c r="D97" s="119"/>
      <c r="E97" s="119"/>
      <c r="F97" s="119"/>
      <c r="G97" s="119"/>
      <c r="I97" s="102"/>
    </row>
    <row r="98" spans="1:9" x14ac:dyDescent="0.25">
      <c r="A98" s="118"/>
      <c r="B98" s="119" t="s">
        <v>836</v>
      </c>
      <c r="C98" s="119"/>
      <c r="D98" s="119"/>
      <c r="E98" s="119"/>
      <c r="F98" s="119"/>
      <c r="G98" s="119"/>
      <c r="I98" s="102"/>
    </row>
    <row r="99" spans="1:9" x14ac:dyDescent="0.25">
      <c r="A99" s="118" t="s">
        <v>513</v>
      </c>
      <c r="B99" s="119" t="s">
        <v>842</v>
      </c>
      <c r="C99" s="119"/>
      <c r="D99" s="119"/>
      <c r="E99" s="119"/>
      <c r="F99" s="119"/>
      <c r="G99" s="119"/>
      <c r="I99" s="102"/>
    </row>
    <row r="100" spans="1:9" ht="4.5" customHeight="1" x14ac:dyDescent="0.25">
      <c r="A100" s="120"/>
      <c r="B100" s="121"/>
      <c r="C100" s="121"/>
      <c r="D100" s="121"/>
      <c r="E100" s="121"/>
      <c r="F100" s="121"/>
      <c r="G100" s="121"/>
      <c r="H100" s="121"/>
      <c r="I100" s="102"/>
    </row>
    <row r="101" spans="1:9" s="114" customFormat="1" x14ac:dyDescent="0.25">
      <c r="A101" s="122" t="s">
        <v>816</v>
      </c>
    </row>
    <row r="102" spans="1:9" ht="3" customHeight="1" x14ac:dyDescent="0.25">
      <c r="A102" s="102"/>
      <c r="B102" s="102"/>
      <c r="C102" s="102"/>
      <c r="D102" s="102"/>
      <c r="E102" s="102"/>
      <c r="F102" s="102"/>
      <c r="G102" s="102"/>
      <c r="H102" s="102"/>
      <c r="I102" s="102"/>
    </row>
    <row r="103" spans="1:9" s="129" customFormat="1" ht="49.5" customHeight="1" x14ac:dyDescent="0.25">
      <c r="A103" s="126"/>
      <c r="B103" s="270"/>
      <c r="C103" s="270"/>
      <c r="D103" s="127"/>
      <c r="E103" s="271"/>
      <c r="F103" s="270"/>
      <c r="G103" s="270"/>
      <c r="H103" s="128"/>
      <c r="I103" s="127"/>
    </row>
    <row r="104" spans="1:9" s="129" customFormat="1" ht="27" customHeight="1" x14ac:dyDescent="0.25">
      <c r="A104" s="130"/>
      <c r="B104" s="270"/>
      <c r="C104" s="270"/>
      <c r="D104" s="127"/>
      <c r="E104" s="127"/>
      <c r="F104" s="127"/>
      <c r="G104" s="127"/>
      <c r="H104" s="127"/>
      <c r="I104" s="127"/>
    </row>
    <row r="105" spans="1:9" s="129" customFormat="1" ht="27" customHeight="1" x14ac:dyDescent="0.25">
      <c r="A105" s="130"/>
      <c r="B105" s="126"/>
      <c r="C105" s="126"/>
      <c r="D105" s="127"/>
      <c r="E105" s="127"/>
      <c r="F105" s="127"/>
      <c r="G105" s="127"/>
      <c r="H105" s="127"/>
      <c r="I105" s="127"/>
    </row>
    <row r="106" spans="1:9" s="129" customFormat="1" ht="27" customHeight="1" x14ac:dyDescent="0.25">
      <c r="A106" s="130"/>
      <c r="B106" s="126"/>
      <c r="C106" s="126"/>
      <c r="D106" s="127"/>
      <c r="E106" s="127"/>
      <c r="F106" s="127"/>
      <c r="G106" s="127"/>
      <c r="H106" s="127"/>
      <c r="I106" s="127"/>
    </row>
    <row r="107" spans="1:9" s="129" customFormat="1" x14ac:dyDescent="0.25">
      <c r="A107" s="127"/>
      <c r="B107" s="127"/>
      <c r="C107" s="127"/>
      <c r="D107" s="127"/>
      <c r="E107" s="127"/>
      <c r="F107" s="127"/>
      <c r="G107" s="127"/>
      <c r="H107" s="127"/>
      <c r="I107" s="127"/>
    </row>
    <row r="108" spans="1:9" s="129" customFormat="1" x14ac:dyDescent="0.25">
      <c r="A108" s="127"/>
      <c r="B108" s="127"/>
      <c r="C108" s="127"/>
      <c r="D108" s="127"/>
      <c r="E108" s="127"/>
      <c r="F108" s="127"/>
      <c r="G108" s="127"/>
      <c r="H108" s="127"/>
      <c r="I108" s="127"/>
    </row>
    <row r="109" spans="1:9" s="131" customFormat="1" ht="12.75" customHeight="1" x14ac:dyDescent="0.25">
      <c r="B109" s="272" t="s">
        <v>843</v>
      </c>
      <c r="C109" s="272"/>
      <c r="D109" s="273" t="s">
        <v>844</v>
      </c>
      <c r="E109" s="273"/>
      <c r="F109" s="273"/>
      <c r="G109" s="273"/>
      <c r="H109" s="132"/>
    </row>
  </sheetData>
  <mergeCells count="32">
    <mergeCell ref="B4:G4"/>
    <mergeCell ref="F19:G19"/>
    <mergeCell ref="A6:A7"/>
    <mergeCell ref="B6:C6"/>
    <mergeCell ref="B7:C7"/>
    <mergeCell ref="A8:A9"/>
    <mergeCell ref="B8:C8"/>
    <mergeCell ref="B9:C9"/>
    <mergeCell ref="A10:A11"/>
    <mergeCell ref="B10:C10"/>
    <mergeCell ref="A12:A13"/>
    <mergeCell ref="A19:A20"/>
    <mergeCell ref="B19:E20"/>
    <mergeCell ref="A38:A39"/>
    <mergeCell ref="B38:B39"/>
    <mergeCell ref="C38:D38"/>
    <mergeCell ref="E38:F38"/>
    <mergeCell ref="A51:A52"/>
    <mergeCell ref="B51:B52"/>
    <mergeCell ref="C51:D51"/>
    <mergeCell ref="E51:F51"/>
    <mergeCell ref="A61:A62"/>
    <mergeCell ref="B61:B62"/>
    <mergeCell ref="C61:D61"/>
    <mergeCell ref="E61:F61"/>
    <mergeCell ref="A79:A80"/>
    <mergeCell ref="B79:B80"/>
    <mergeCell ref="B103:C103"/>
    <mergeCell ref="E103:G103"/>
    <mergeCell ref="B104:C104"/>
    <mergeCell ref="B109:C109"/>
    <mergeCell ref="D109:G10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8X5ZO2koZ7AjTRNa4RNPnKnZvis=</DigestValue>
    </Reference>
    <Reference URI="#idOfficeObject" Type="http://www.w3.org/2000/09/xmldsig#Object">
      <DigestMethod Algorithm="http://www.w3.org/2000/09/xmldsig#sha1"/>
      <DigestValue>0I1IvGPNuXO00L/OfkmEUvFCEJg=</DigestValue>
    </Reference>
    <Reference URI="#idSignedProperties" Type="http://uri.etsi.org/01903#SignedProperties">
      <Transforms>
        <Transform Algorithm="http://www.w3.org/TR/2001/REC-xml-c14n-20010315"/>
      </Transforms>
      <DigestMethod Algorithm="http://www.w3.org/2000/09/xmldsig#sha1"/>
      <DigestValue>DOuRsdbMB7KzhN2WFcShQUIkpSg=</DigestValue>
    </Reference>
  </SignedInfo>
  <SignatureValue>BHpwrSndFiOvvTMPsyw0hIxRCN9H4jThOEHqM2i+5fCZfywO0KWiVm+sXtfvVmRp49OGhfz+RTQn
o/XlJaJH6Zw7Z6Y+jyhAi7gqjnV3li5f40xdgs54eBVbk6RG6dJ6gICDJLpSPt7r/VK272Ze3tWr
0hlyt92GiquQvadsm18=</SignatureValue>
  <KeyInfo>
    <X509Data>
      <X509Certificate>MIIEQTCCAymgAwIBAgIQVANskhWywKziP+miVqQX2zANBgkqhkiG9w0BAQUFADBJMQswCQYDVQQG
EwJWTjEOMAwGA1UEBxMFSGFub2kxGTAXBgNVBAoTEEJrYXYgQ29ycG9yYXRpb24xDzANBgNVBAMT
BkJrYXZDQTAeFw0yMDA1MDYxNDI4MDJaFw0yNDA1MTAwODAzMDdaMIGOMR4wHAYKCZImiZPyLGQB
AQwOTVNUOjAxMDAxMTI0MzcxSzBJBgNVBAMMQk5Hw4JOIEjDgE5HIFRIxq/GoE5HIE3huqBJIEPh
u5QgUEjhuqZOIE5HT+G6oEkgVEjGr8agTkcgVknhu4ZUIE5BTTESMBAGA1UECAwJSMOgIE7hu5lp
MQswCQYDVQQGEwJWTjCBnzANBgkqhkiG9w0BAQEFAAOBjQAwgYkCgYEA2R7yX4r1sXycVBplkwn6
bXyf+dT5osVamVtfZV3yyjS+EugqfltIajft8EoBqLWcHZCPwnSSQb8wtDRFBgkD+tjFTGxoiMEf
CVjFQL0NdI0SWYXul6ADBeMx51IoceAlWYLSdpktW58XgpyPRqoUwEeawlNrFOHBPI3BOARUdkMC
AwEAAaOCAWEwggFdMDEGCCsGAQUFBwEBBCUwIzAhBggrBgEFBQcwAYYVaHR0cDovL29jc3AuYmth
dmNhLnZuMB0GA1UdDgQWBBQT2F2uqTR8/RK6UQhv9fJw+rP6GDAMBgNVHRMBAf8EAjAAMB8GA1Ud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8DAfBgNVHSUEGDAWBggrBgEFBQcDBAYKKwYBBAGCNwoDDDAoBgNVHREEITAfgR1uaHVuZ2RoLmhv
QHZpZXRjb21iYW5rLmNvbS52bjANBgkqhkiG9w0BAQUFAAOCAQEASe48tK4Po9giGSoWLGq4/ONy
EiBE6zP4MhyRVAyoFkkq8Qj5TqYSiQFU13H96itacLIjhzVJvyBHz4DWqrq6RIw0Db8iY9vQk46N
m2hWws1ABc42HKbDne8ibiPbo8fWd2Ygr2TXtI7BT///AkGsL40rCW90UqLKJTDxq1ohy3k/xv9r
Ac3S9vDhjGtS0w+9E/YIgKkIE4mfGxYXZ7X3x9j+gngxlu+XDDzHeToDIMMcVi4B5kWnLqNJYNsj
l6zaBI4U2igrY0RDJD0+8JsHJw5Ayt+M7T94SNLKICZfMcimwacxSksh/gCYLVFybEUKclIFCQXF
ETDsgzpISLdPhg==</X509Certificate>
    </X509Data>
  </KeyInfo>
  <Object xmlns:mdssi="http://schemas.openxmlformats.org/package/2006/digital-signature" Id="idPackageObject">
    <Manifest>
      <Reference URI="/xl/printerSettings/printerSettings2.bin?ContentType=application/vnd.openxmlformats-officedocument.spreadsheetml.printerSettings">
        <DigestMethod Algorithm="http://www.w3.org/2000/09/xmldsig#sha1"/>
        <DigestValue>H4p3HlSZWzs6qXN0jCnTYz2W1e4=</DigestValue>
      </Reference>
      <Reference URI="/xl/drawings/drawing2.xml?ContentType=application/vnd.openxmlformats-officedocument.drawing+xml">
        <DigestMethod Algorithm="http://www.w3.org/2000/09/xmldsig#sha1"/>
        <DigestValue>EMlEc34JW8eKoDIGHwxlIvt8ikM=</DigestValue>
      </Reference>
      <Reference URI="/xl/worksheets/sheet6.xml?ContentType=application/vnd.openxmlformats-officedocument.spreadsheetml.worksheet+xml">
        <DigestMethod Algorithm="http://www.w3.org/2000/09/xmldsig#sha1"/>
        <DigestValue>4zOoRKT+aVVgsJNQIAjaIsYVq/E=</DigestValue>
      </Reference>
      <Reference URI="/xl/printerSettings/printerSettings1.bin?ContentType=application/vnd.openxmlformats-officedocument.spreadsheetml.printerSettings">
        <DigestMethod Algorithm="http://www.w3.org/2000/09/xmldsig#sha1"/>
        <DigestValue>ommoeYBR6ebJg/nPtJtQpHBLS+E=</DigestValue>
      </Reference>
      <Reference URI="/xl/worksheets/sheet8.xml?ContentType=application/vnd.openxmlformats-officedocument.spreadsheetml.worksheet+xml">
        <DigestMethod Algorithm="http://www.w3.org/2000/09/xmldsig#sha1"/>
        <DigestValue>mOYC5tf5N9A3Eub/Z2wFz012idE=</DigestValue>
      </Reference>
      <Reference URI="/xl/theme/theme1.xml?ContentType=application/vnd.openxmlformats-officedocument.theme+xml">
        <DigestMethod Algorithm="http://www.w3.org/2000/09/xmldsig#sha1"/>
        <DigestValue>JSenKwdmc0uoEd+xL7nE5vobpAM=</DigestValue>
      </Reference>
      <Reference URI="/xl/styles.xml?ContentType=application/vnd.openxmlformats-officedocument.spreadsheetml.styles+xml">
        <DigestMethod Algorithm="http://www.w3.org/2000/09/xmldsig#sha1"/>
        <DigestValue>2xfEobH+IqaSAzn++e3mxkVqatA=</DigestValue>
      </Reference>
      <Reference URI="/xl/media/image2.jpeg?ContentType=image/jpeg">
        <DigestMethod Algorithm="http://www.w3.org/2000/09/xmldsig#sha1"/>
        <DigestValue>Zisxm7HzO31r7k/UGAZPvJD38AE=</DigestValue>
      </Reference>
      <Reference URI="/xl/drawings/drawing3.xml?ContentType=application/vnd.openxmlformats-officedocument.drawing+xml">
        <DigestMethod Algorithm="http://www.w3.org/2000/09/xmldsig#sha1"/>
        <DigestValue>LTLHzxugnQ7u0Fmt6WW4ikuBpX4=</DigestValue>
      </Reference>
      <Reference URI="/xl/drawings/drawing8.xml?ContentType=application/vnd.openxmlformats-officedocument.drawing+xml">
        <DigestMethod Algorithm="http://www.w3.org/2000/09/xmldsig#sha1"/>
        <DigestValue>Ib8gGavUr1WqBB4bBxBcKOcdego=</DigestValue>
      </Reference>
      <Reference URI="/xl/calcChain.xml?ContentType=application/vnd.openxmlformats-officedocument.spreadsheetml.calcChain+xml">
        <DigestMethod Algorithm="http://www.w3.org/2000/09/xmldsig#sha1"/>
        <DigestValue>IzP/d8bd5W+aAhFtmg0AURF9bFI=</DigestValue>
      </Reference>
      <Reference URI="/xl/drawings/drawing4.xml?ContentType=application/vnd.openxmlformats-officedocument.drawing+xml">
        <DigestMethod Algorithm="http://www.w3.org/2000/09/xmldsig#sha1"/>
        <DigestValue>C6EYb4Sj/PQjmvW+aAOAwVXxlV4=</DigestValue>
      </Reference>
      <Reference URI="/xl/drawings/drawing5.xml?ContentType=application/vnd.openxmlformats-officedocument.drawing+xml">
        <DigestMethod Algorithm="http://www.w3.org/2000/09/xmldsig#sha1"/>
        <DigestValue>DZ8Jmyg5Dlp9lHAdYJDmAMyxjpI=</DigestValue>
      </Reference>
      <Reference URI="/xl/drawings/drawing7.xml?ContentType=application/vnd.openxmlformats-officedocument.drawing+xml">
        <DigestMethod Algorithm="http://www.w3.org/2000/09/xmldsig#sha1"/>
        <DigestValue>ol69UjUeWdarFqV7cpkARiYHrjw=</DigestValue>
      </Reference>
      <Reference URI="/xl/drawings/drawing6.xml?ContentType=application/vnd.openxmlformats-officedocument.drawing+xml">
        <DigestMethod Algorithm="http://www.w3.org/2000/09/xmldsig#sha1"/>
        <DigestValue>wVEckPy3O778rHB2Utni/TD18Io=</DigestValue>
      </Reference>
      <Reference URI="/xl/sharedStrings.xml?ContentType=application/vnd.openxmlformats-officedocument.spreadsheetml.sharedStrings+xml">
        <DigestMethod Algorithm="http://www.w3.org/2000/09/xmldsig#sha1"/>
        <DigestValue>kdWhTqO5qXxJ6KbD+eRqG3mBOck=</DigestValue>
      </Reference>
      <Reference URI="/xl/worksheets/sheet7.xml?ContentType=application/vnd.openxmlformats-officedocument.spreadsheetml.worksheet+xml">
        <DigestMethod Algorithm="http://www.w3.org/2000/09/xmldsig#sha1"/>
        <DigestValue>IZbnxemYGMOhSUT51S/7cBkVC7c=</DigestValue>
      </Reference>
      <Reference URI="/xl/drawings/drawing1.xml?ContentType=application/vnd.openxmlformats-officedocument.drawing+xml">
        <DigestMethod Algorithm="http://www.w3.org/2000/09/xmldsig#sha1"/>
        <DigestValue>f9bnHITkSgyeU1x6m5yUNEJQQ8A=</DigestValue>
      </Reference>
      <Reference URI="/xl/worksheets/sheet3.xml?ContentType=application/vnd.openxmlformats-officedocument.spreadsheetml.worksheet+xml">
        <DigestMethod Algorithm="http://www.w3.org/2000/09/xmldsig#sha1"/>
        <DigestValue>U+qNB6c8srJMYVwVHVP7xQw5OEk=</DigestValue>
      </Reference>
      <Reference URI="/xl/worksheets/sheet1.xml?ContentType=application/vnd.openxmlformats-officedocument.spreadsheetml.worksheet+xml">
        <DigestMethod Algorithm="http://www.w3.org/2000/09/xmldsig#sha1"/>
        <DigestValue>K6uxWmm9SZGQVIouNa5XDwbsayY=</DigestValue>
      </Reference>
      <Reference URI="/xl/worksheets/sheet4.xml?ContentType=application/vnd.openxmlformats-officedocument.spreadsheetml.worksheet+xml">
        <DigestMethod Algorithm="http://www.w3.org/2000/09/xmldsig#sha1"/>
        <DigestValue>gaTy63KaRQIDpdrH+2tNGGDCkSc=</DigestValue>
      </Reference>
      <Reference URI="/xl/worksheets/sheet2.xml?ContentType=application/vnd.openxmlformats-officedocument.spreadsheetml.worksheet+xml">
        <DigestMethod Algorithm="http://www.w3.org/2000/09/xmldsig#sha1"/>
        <DigestValue>MiUf88eGiJ64pTWR7crFttN+6W8=</DigestValue>
      </Reference>
      <Reference URI="/xl/workbook.xml?ContentType=application/vnd.openxmlformats-officedocument.spreadsheetml.sheet.main+xml">
        <DigestMethod Algorithm="http://www.w3.org/2000/09/xmldsig#sha1"/>
        <DigestValue>gzUeXYuAY1mWNcqqbUuhqicpfb4=</DigestValue>
      </Reference>
      <Reference URI="/xl/media/image1.jpeg?ContentType=image/jpeg">
        <DigestMethod Algorithm="http://www.w3.org/2000/09/xmldsig#sha1"/>
        <DigestValue>Nx0EO+oOJ2dA0Wgk9UzuYOsgjU0=</DigestValue>
      </Reference>
      <Reference URI="/xl/worksheets/sheet5.xml?ContentType=application/vnd.openxmlformats-officedocument.spreadsheetml.worksheet+xml">
        <DigestMethod Algorithm="http://www.w3.org/2000/09/xmldsig#sha1"/>
        <DigestValue>aTqDiq/JvlItuOZU+ybgcaFlU8Q=</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aqo80APRE15X41rxDvib0ctLMf8=</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TrK121bzPuiPYt/DU4MFxXBixfk=</DigestValue>
      </Reference>
      <Reference URI="/xl/worksheets/_rels/sheet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IC++VC4bXicnXlX/Zj6Wupi7yCE=</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RnNEiOPqCUFwFESZzPGiPPO7OoM=</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kMAgwaD7BrCeUErUsWW93TulpTs=</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xe1HTfm+2dOvb1qNtIuvV2y/VDw=</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5ro7gPWmPMuzs6VNjOYwn6I64WI=</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bSD9saRyGe6KBQzaZU23I1rFR3Q=</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Manifest>
    <SignatureProperties>
      <SignatureProperty Id="idSignatureTime" Target="#idPackageSignature">
        <mdssi:SignatureTime>
          <mdssi:Format>YYYY-MM-DDThh:mm:ssTZD</mdssi:Format>
          <mdssi:Value>2023-03-07T03:37:59Z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2023-03-07T03:37:59Z</xd:SigningTime>
          <xd:SigningCertificate>
            <xd:Cert>
              <xd:CertDigest>
                <DigestMethod Algorithm="http://www.w3.org/2000/09/xmldsig#sha1"/>
                <DigestValue>fIl7rVg5Srjx7nNnK50yJnVKJ6c=</DigestValue>
              </xd:CertDigest>
              <xd:IssuerSerial>
                <X509IssuerName>CN=BkavCA, O=Bkav Corporation, L=Hanoi, C=VN</X509IssuerName>
                <X509SerialNumber>111672930610772743155451807658886305755</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87+mDDS9Pym2B71OAAMCh02a+DOC0IPXZPFVliMiz1g=</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e7EGuKRsuSTbpaYB/ANpol9UbSBRj7Znn4eJ9BpoiRA=</DigestValue>
    </Reference>
  </SignedInfo>
  <SignatureValue>gMBBp7fM03CJV9vRXVGp3K4JPl3tzXeXoHhuED2GQYhGKPVrncQ0oKQQJgl1nvTmMYZJB+yRKSyY
YW0+pqShPvAY6eOfKfxSH5vUl15sdZxxJmR2oVesD+0D9qtfexYjZimvjt4gQRUvd4pfwrX5LJt0
DNH/fjknIcoWnHR4Y68REtTOCSXldyWn5YiujcpI9eC1DSLUNQbTLw7HIjIBVEJCf6Ow/nrlO/1Y
eKsc1zw224i9p6cg3Bb2z+BEdAoh2gyTbF2tXhz3YQeLwscP4IY0bcfetWz/vgmfA7poq6bWZmD5
5ZiQODk2yt50s22SQT+5j5cGmEt1Uvj5AzRRaA==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j66NUu1jFXxck7jvgJjFCQQ7gR13o8gFpQfRMzH3uTE=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2Ig78ZLc4jJ7bXrU/MbElNjikRK25WPSkWrur5vYhJU=</DigestValue>
      </Reference>
      <Reference URI="/xl/drawings/drawing2.xml?ContentType=application/vnd.openxmlformats-officedocument.drawing+xml">
        <DigestMethod Algorithm="http://www.w3.org/2001/04/xmlenc#sha256"/>
        <DigestValue>8h4+b+LMfEmUD1xGVVhNbKN1ajkHGKMlowh7yJsO6Lk=</DigestValue>
      </Reference>
      <Reference URI="/xl/drawings/drawing3.xml?ContentType=application/vnd.openxmlformats-officedocument.drawing+xml">
        <DigestMethod Algorithm="http://www.w3.org/2001/04/xmlenc#sha256"/>
        <DigestValue>dDrWvIbhHiPgjd/hqUIMUf6sECpZM749P2cUy8spTGk=</DigestValue>
      </Reference>
      <Reference URI="/xl/drawings/drawing4.xml?ContentType=application/vnd.openxmlformats-officedocument.drawing+xml">
        <DigestMethod Algorithm="http://www.w3.org/2001/04/xmlenc#sha256"/>
        <DigestValue>u7UwDwgOV0DPmfMmxxlTTJbeAnUiTpolZOH11XKRmqk=</DigestValue>
      </Reference>
      <Reference URI="/xl/drawings/drawing5.xml?ContentType=application/vnd.openxmlformats-officedocument.drawing+xml">
        <DigestMethod Algorithm="http://www.w3.org/2001/04/xmlenc#sha256"/>
        <DigestValue>uYEiLzI1fdTY6PEptS2j0RzEUmstD2JaZM8dyvXTmcE=</DigestValue>
      </Reference>
      <Reference URI="/xl/drawings/drawing6.xml?ContentType=application/vnd.openxmlformats-officedocument.drawing+xml">
        <DigestMethod Algorithm="http://www.w3.org/2001/04/xmlenc#sha256"/>
        <DigestValue>+b0uhb/F6W4oXCTU7yib1en7TjnPYZpDBMcvbYPEOrk=</DigestValue>
      </Reference>
      <Reference URI="/xl/drawings/drawing7.xml?ContentType=application/vnd.openxmlformats-officedocument.drawing+xml">
        <DigestMethod Algorithm="http://www.w3.org/2001/04/xmlenc#sha256"/>
        <DigestValue>7o/+V+u/w7rJ0kA8Z1yY+DjM3WTLOnVPlQPafwLwqKo=</DigestValue>
      </Reference>
      <Reference URI="/xl/drawings/drawing8.xml?ContentType=application/vnd.openxmlformats-officedocument.drawing+xml">
        <DigestMethod Algorithm="http://www.w3.org/2001/04/xmlenc#sha256"/>
        <DigestValue>qhvau/KLIjvortDP6nqRUevH/TSh/iC/dXV/CB0hOqY=</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5GerHngmZF8DUnJ6bbTv+V61Db/aDS9ep/wNVkcPkiQ=</DigestValue>
      </Reference>
      <Reference URI="/xl/printerSettings/printerSettings2.bin?ContentType=application/vnd.openxmlformats-officedocument.spreadsheetml.printerSettings">
        <DigestMethod Algorithm="http://www.w3.org/2001/04/xmlenc#sha256"/>
        <DigestValue>jgABe5ibe5l3tbkijq4kVAglaprw+7UpcqvxeUbYNbc=</DigestValue>
      </Reference>
      <Reference URI="/xl/sharedStrings.xml?ContentType=application/vnd.openxmlformats-officedocument.spreadsheetml.sharedStrings+xml">
        <DigestMethod Algorithm="http://www.w3.org/2001/04/xmlenc#sha256"/>
        <DigestValue>6rfq7spkoRJtPOLJWsyGB9Nd3ENmbJWRQnpPX1kmpBE=</DigestValue>
      </Reference>
      <Reference URI="/xl/styles.xml?ContentType=application/vnd.openxmlformats-officedocument.spreadsheetml.styles+xml">
        <DigestMethod Algorithm="http://www.w3.org/2001/04/xmlenc#sha256"/>
        <DigestValue>ZIoJstDl8LWYkuEp5PgNIhPTsV8g9bBYHaS/PRcZvxI=</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OW+xNygCtNCQCXy1n961iGE3cRPU7ddneNWF24RcyQY=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lHnnYDirKb6jIxGHnqbP97pjMgmbUlToG4p69Ye0Gm8=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aAR6l/b3SiQsGMPtnMeHmzfsh0crtT1C5+UxP55whIA=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1K1bWqm5nvoO51R7BUZIlIOaque6G+fJrJrRgQ9N50M=</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9cg8PvYRhcF0mzdl+LSvIz2TGzbMdBV2dbDjHP5Euno=</DigestValue>
      </Reference>
      <Reference URI="/xl/worksheets/sheet1.xml?ContentType=application/vnd.openxmlformats-officedocument.spreadsheetml.worksheet+xml">
        <DigestMethod Algorithm="http://www.w3.org/2001/04/xmlenc#sha256"/>
        <DigestValue>UIZBWLK3YrTZ4yoLK1+HvwbnT6NIKybtqoHQFItwdQM=</DigestValue>
      </Reference>
      <Reference URI="/xl/worksheets/sheet2.xml?ContentType=application/vnd.openxmlformats-officedocument.spreadsheetml.worksheet+xml">
        <DigestMethod Algorithm="http://www.w3.org/2001/04/xmlenc#sha256"/>
        <DigestValue>u0h1oo93jjKnZnnKNSmv56q7alKrBo/Mxtygmq5hIA0=</DigestValue>
      </Reference>
      <Reference URI="/xl/worksheets/sheet3.xml?ContentType=application/vnd.openxmlformats-officedocument.spreadsheetml.worksheet+xml">
        <DigestMethod Algorithm="http://www.w3.org/2001/04/xmlenc#sha256"/>
        <DigestValue>qNRjw8pXjy738czkDj9mQu54E+MbxcwIQ3jfaH39BqI=</DigestValue>
      </Reference>
      <Reference URI="/xl/worksheets/sheet4.xml?ContentType=application/vnd.openxmlformats-officedocument.spreadsheetml.worksheet+xml">
        <DigestMethod Algorithm="http://www.w3.org/2001/04/xmlenc#sha256"/>
        <DigestValue>d7UPvonEdu3w72ne/8uj3l1mzGfKchurc0WY32lmjEk=</DigestValue>
      </Reference>
      <Reference URI="/xl/worksheets/sheet5.xml?ContentType=application/vnd.openxmlformats-officedocument.spreadsheetml.worksheet+xml">
        <DigestMethod Algorithm="http://www.w3.org/2001/04/xmlenc#sha256"/>
        <DigestValue>NVE0FG91E8HEGLKk+JydQqtQdSOGbOPw9+wltPgju5k=</DigestValue>
      </Reference>
      <Reference URI="/xl/worksheets/sheet6.xml?ContentType=application/vnd.openxmlformats-officedocument.spreadsheetml.worksheet+xml">
        <DigestMethod Algorithm="http://www.w3.org/2001/04/xmlenc#sha256"/>
        <DigestValue>fc3FSosx/KOmqjjQdZ88pNE2uKquZNiVIzpHZGGcQoc=</DigestValue>
      </Reference>
      <Reference URI="/xl/worksheets/sheet7.xml?ContentType=application/vnd.openxmlformats-officedocument.spreadsheetml.worksheet+xml">
        <DigestMethod Algorithm="http://www.w3.org/2001/04/xmlenc#sha256"/>
        <DigestValue>hcOi7yUf0mNKqaNQNivM4mo3ChOCeT3STEag+oYTyIs=</DigestValue>
      </Reference>
      <Reference URI="/xl/worksheets/sheet8.xml?ContentType=application/vnd.openxmlformats-officedocument.spreadsheetml.worksheet+xml">
        <DigestMethod Algorithm="http://www.w3.org/2001/04/xmlenc#sha256"/>
        <DigestValue>u50YIVK6XMYcPbmTczj0kvOyioAvKSK2zXPVTmMLhSs=</DigestValue>
      </Reference>
    </Manifest>
    <SignatureProperties>
      <SignatureProperty Id="idSignatureTime" Target="#idPackageSignature">
        <mdssi:SignatureTime xmlns:mdssi="http://schemas.openxmlformats.org/package/2006/digital-signature">
          <mdssi:Format>YYYY-MM-DDThh:mm:ssTZD</mdssi:Format>
          <mdssi:Value>2023-03-07T04:16:50Z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2023-03-07T04:16:50Z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Báo cáo thu nhập</vt:lpstr>
      <vt:lpstr>BCTinhHinhTaiChinh</vt:lpstr>
      <vt:lpstr>BCTaiSan_06134</vt:lpstr>
      <vt:lpstr>BCKetQuaHoatDong_06135</vt:lpstr>
      <vt:lpstr>BCDanhMucDauTu_06136</vt:lpstr>
      <vt:lpstr>BCHoatDongVay_06026</vt:lpstr>
      <vt:lpstr>Khac_06137</vt:lpstr>
      <vt:lpstr>Phụ lục XXVI Part B</vt:lpstr>
      <vt:lpstr>'Phụ lục XXVI Part B'!Print_Area</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THUY DUONG (Customer Service Center - HO)</cp:lastModifiedBy>
  <cp:lastPrinted>2023-02-03T12:30:47Z</cp:lastPrinted>
  <dcterms:created xsi:type="dcterms:W3CDTF">2023-02-01T07:06:55Z</dcterms:created>
  <dcterms:modified xsi:type="dcterms:W3CDTF">2023-03-06T03:06:00Z</dcterms:modified>
</cp:coreProperties>
</file>