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My\Khách hàng\Quỹ Đầu tư Trái phiếu Bản Việt\Báo cáo quý\Quý 3_2022\"/>
    </mc:Choice>
  </mc:AlternateContent>
  <bookViews>
    <workbookView xWindow="0" yWindow="0" windowWidth="19200" windowHeight="10995" activeTab="2"/>
  </bookViews>
  <sheets>
    <sheet name="Báo cáo thu nhập" sheetId="1" r:id="rId1"/>
    <sheet name="Báo cáo tình hình tài chính" sheetId="2" r:id="rId2"/>
    <sheet name="BCLCTT" sheetId="5" r:id="rId3"/>
  </sheets>
  <definedNames>
    <definedName name="_xlnm.Print_Area" localSheetId="0">'Báo cáo thu nhập'!$A$1:$G$83</definedName>
    <definedName name="_xlnm.Print_Area" localSheetId="2">BCLCTT!$A$1:$E$70</definedName>
    <definedName name="_xlnm.Print_Titles" localSheetId="0">'Báo cáo thu nhập'!$15:$16</definedName>
    <definedName name="_xlnm.Print_Titles" localSheetId="2">BCLCTT!$17:$17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9" i="5" l="1"/>
  <c r="D59" i="5"/>
  <c r="D58" i="5" s="1"/>
  <c r="E58" i="5"/>
  <c r="E51" i="5"/>
  <c r="E50" i="5" s="1"/>
  <c r="E65" i="5" s="1"/>
  <c r="D51" i="5"/>
  <c r="D50" i="5" s="1"/>
  <c r="E47" i="5"/>
  <c r="D47" i="5"/>
  <c r="D40" i="5"/>
  <c r="D48" i="5" s="1"/>
  <c r="E25" i="5"/>
  <c r="E40" i="5" s="1"/>
  <c r="E48" i="5" s="1"/>
  <c r="D25" i="5"/>
  <c r="E21" i="5"/>
  <c r="D21" i="5"/>
  <c r="E109" i="2"/>
  <c r="D109" i="2"/>
  <c r="E105" i="2"/>
  <c r="D105" i="2"/>
  <c r="E101" i="2"/>
  <c r="D101" i="2"/>
  <c r="E92" i="2"/>
  <c r="D92" i="2"/>
  <c r="E85" i="2"/>
  <c r="E83" i="2" s="1"/>
  <c r="D85" i="2"/>
  <c r="D83" i="2" s="1"/>
  <c r="E79" i="2"/>
  <c r="D79" i="2"/>
  <c r="E72" i="2"/>
  <c r="E71" i="2" s="1"/>
  <c r="D72" i="2"/>
  <c r="D71" i="2" s="1"/>
  <c r="E66" i="2"/>
  <c r="D66" i="2"/>
  <c r="E62" i="2"/>
  <c r="D62" i="2"/>
  <c r="D99" i="2" s="1"/>
  <c r="E56" i="2"/>
  <c r="D56" i="2"/>
  <c r="E54" i="2"/>
  <c r="D54" i="2"/>
  <c r="E48" i="2"/>
  <c r="D48" i="2"/>
  <c r="E41" i="2"/>
  <c r="D41" i="2"/>
  <c r="E40" i="2"/>
  <c r="E37" i="2" s="1"/>
  <c r="D40" i="2"/>
  <c r="D37" i="2" s="1"/>
  <c r="E26" i="2"/>
  <c r="D26" i="2"/>
  <c r="E25" i="2"/>
  <c r="D25" i="2"/>
  <c r="E18" i="2"/>
  <c r="E17" i="2" s="1"/>
  <c r="E60" i="2" s="1"/>
  <c r="D18" i="2"/>
  <c r="D17" i="2" s="1"/>
  <c r="D60" i="2" s="1"/>
  <c r="G70" i="1"/>
  <c r="F70" i="1"/>
  <c r="E70" i="1"/>
  <c r="D70" i="1"/>
  <c r="G54" i="1"/>
  <c r="F54" i="1"/>
  <c r="F41" i="1" s="1"/>
  <c r="E54" i="1"/>
  <c r="D54" i="1"/>
  <c r="G41" i="1"/>
  <c r="E41" i="1"/>
  <c r="D41" i="1"/>
  <c r="G33" i="1"/>
  <c r="F33" i="1"/>
  <c r="E33" i="1"/>
  <c r="E32" i="1" s="1"/>
  <c r="D33" i="1"/>
  <c r="D32" i="1" s="1"/>
  <c r="G32" i="1"/>
  <c r="F32" i="1"/>
  <c r="G25" i="1"/>
  <c r="F25" i="1"/>
  <c r="E25" i="1"/>
  <c r="D25" i="1"/>
  <c r="G21" i="1"/>
  <c r="F21" i="1"/>
  <c r="E21" i="1"/>
  <c r="D21" i="1"/>
  <c r="G18" i="1"/>
  <c r="F18" i="1"/>
  <c r="F17" i="1" s="1"/>
  <c r="F69" i="1" s="1"/>
  <c r="F73" i="1" s="1"/>
  <c r="F77" i="1" s="1"/>
  <c r="E18" i="1"/>
  <c r="D18" i="1"/>
  <c r="G17" i="1"/>
  <c r="G69" i="1" s="1"/>
  <c r="G73" i="1" s="1"/>
  <c r="G77" i="1" s="1"/>
  <c r="E17" i="1"/>
  <c r="D17" i="1"/>
  <c r="D65" i="5" l="1"/>
  <c r="E99" i="2"/>
  <c r="E100" i="2" s="1"/>
  <c r="D100" i="2"/>
  <c r="D69" i="1"/>
  <c r="D73" i="1" s="1"/>
  <c r="D77" i="1" s="1"/>
  <c r="E69" i="1"/>
  <c r="E73" i="1" s="1"/>
  <c r="E77" i="1" s="1"/>
</calcChain>
</file>

<file path=xl/sharedStrings.xml><?xml version="1.0" encoding="utf-8"?>
<sst xmlns="http://schemas.openxmlformats.org/spreadsheetml/2006/main" count="439" uniqueCount="404">
  <si>
    <t>Chỉ tiêu
Indicators</t>
  </si>
  <si>
    <t>Mã số
Code</t>
  </si>
  <si>
    <t>Thuyết minh
Note</t>
  </si>
  <si>
    <t>NĂM 2022
YEAR 2022</t>
  </si>
  <si>
    <t>NĂM 2021 (*)
YEAR 2021</t>
  </si>
  <si>
    <t>Quý 3 năm 2022
Quarter 3 of 2022</t>
  </si>
  <si>
    <t>Số lũy kế
Year-to-date</t>
  </si>
  <si>
    <t>Quý 3 năm 2021
Quarter 3 of 2021</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</si>
  <si>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</si>
  <si>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</si>
  <si>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</si>
  <si>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</si>
  <si>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</si>
  <si>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</si>
  <si>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</si>
  <si>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</si>
  <si>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</si>
  <si>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</si>
  <si>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</si>
  <si>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</si>
  <si>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</si>
  <si>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</si>
  <si>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</si>
  <si>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</si>
  <si>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</si>
  <si>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</si>
  <si>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</si>
  <si>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</si>
  <si>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</si>
  <si>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</si>
  <si>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</si>
  <si>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</si>
  <si>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</si>
  <si>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</si>
  <si>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</si>
  <si>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</si>
  <si>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</si>
  <si>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</si>
  <si>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</si>
  <si>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</si>
  <si>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</si>
  <si>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</si>
  <si>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</si>
  <si>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</si>
  <si>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</si>
  <si>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</si>
  <si>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</si>
  <si>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</si>
  <si>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</si>
  <si>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</si>
  <si>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</si>
  <si>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</si>
  <si>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</si>
  <si>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</si>
  <si>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</si>
  <si>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</si>
  <si>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</si>
  <si>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</si>
  <si>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</si>
  <si>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</si>
  <si>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</si>
  <si>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</si>
  <si>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</si>
  <si>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</si>
  <si>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</si>
  <si>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</si>
  <si>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</si>
  <si>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</si>
  <si>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</si>
  <si>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</si>
  <si>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</si>
  <si>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</si>
  <si>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</si>
  <si>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</si>
  <si>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</si>
  <si>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</si>
  <si>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</si>
  <si>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</si>
  <si>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</si>
  <si>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</si>
  <si>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</si>
  <si>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</si>
  <si>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</si>
  <si>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</si>
  <si>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</si>
  <si>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</si>
  <si>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</si>
  <si>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</si>
  <si>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</si>
  <si>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</si>
  <si>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</si>
  <si>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</si>
  <si>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</si>
  <si>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</si>
  <si>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</si>
  <si>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</si>
  <si>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</si>
  <si>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</si>
  <si>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</si>
  <si>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</si>
  <si>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</si>
  <si>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</si>
  <si>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</si>
  <si>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</si>
  <si>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</si>
  <si>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</si>
  <si>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</si>
  <si>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</si>
  <si>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</si>
  <si>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</si>
  <si>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</si>
  <si>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</si>
  <si>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</si>
  <si>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</si>
  <si>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</si>
  <si>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</si>
  <si>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</si>
  <si>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</si>
  <si>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</si>
  <si>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</si>
  <si>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</si>
  <si>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</si>
  <si>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</si>
  <si>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</si>
  <si>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</si>
  <si>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</si>
  <si>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</si>
  <si>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</si>
  <si>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</si>
  <si>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</si>
  <si>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</si>
  <si>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</si>
  <si>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30/09/2022
As at 30 Sep 2022</t>
  </si>
  <si>
    <t>Tại ngày 30/06/2022 (*)
As at 30 Jun 2022</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</si>
  <si>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</si>
  <si>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</si>
  <si>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</si>
  <si>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</si>
  <si>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</si>
  <si>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</si>
  <si>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</si>
  <si>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</si>
  <si>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</si>
  <si>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</si>
  <si>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</si>
  <si>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</si>
  <si>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</si>
  <si>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</si>
  <si>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</si>
  <si>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</si>
  <si>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</si>
  <si>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</si>
  <si>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</si>
  <si>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</si>
  <si>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</si>
  <si>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</si>
  <si>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</si>
  <si>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</si>
  <si>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</si>
  <si>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</si>
  <si>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</si>
  <si>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</si>
  <si>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</si>
  <si>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</si>
  <si>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</si>
  <si>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</si>
  <si>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</si>
  <si>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</si>
  <si>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</si>
  <si>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</si>
  <si>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</si>
  <si>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</si>
  <si>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</si>
  <si>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</si>
  <si>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</si>
  <si>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</si>
  <si>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</si>
  <si>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</si>
  <si>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</si>
  <si>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</si>
  <si>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</si>
  <si>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</si>
  <si>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</si>
  <si>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</si>
  <si>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</si>
  <si>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</si>
  <si>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</si>
  <si>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</si>
  <si>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</si>
  <si>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</si>
  <si>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</si>
  <si>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</si>
  <si>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</si>
  <si>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</si>
  <si>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</si>
  <si>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</si>
  <si>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</si>
  <si>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</si>
  <si>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</si>
  <si>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</si>
  <si>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</si>
  <si>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</si>
  <si>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</si>
  <si>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</si>
  <si>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</si>
  <si>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</si>
  <si>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</si>
  <si>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</si>
  <si>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</si>
  <si>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</si>
  <si>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</si>
  <si>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</si>
  <si>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</si>
  <si>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</si>
  <si>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</si>
  <si>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</si>
  <si>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</si>
  <si>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</si>
  <si>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</si>
  <si>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</si>
  <si>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</si>
  <si>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</si>
  <si>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</si>
  <si>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</si>
  <si>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</si>
  <si>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</si>
  <si>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</si>
  <si>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</si>
  <si>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</si>
  <si>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</si>
  <si>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</si>
  <si>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</si>
  <si>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</si>
  <si>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</si>
  <si>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</si>
  <si>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</si>
  <si>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</si>
  <si>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</si>
  <si>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</si>
  <si>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</si>
  <si>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</si>
  <si>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</si>
  <si>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</si>
  <si>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</si>
  <si>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</si>
  <si>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</si>
  <si>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</si>
  <si>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</si>
  <si>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</si>
  <si>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</si>
  <si>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</si>
  <si>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</si>
  <si>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</si>
  <si>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</si>
  <si>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</si>
  <si>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</si>
  <si>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</si>
  <si>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</si>
  <si>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</si>
  <si>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</si>
  <si>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</si>
  <si>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</si>
  <si>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</si>
  <si>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</si>
  <si>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</si>
  <si>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</si>
  <si>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</si>
  <si>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</si>
  <si>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</si>
  <si>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</si>
  <si>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</si>
  <si>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</si>
  <si>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</si>
  <si>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</si>
  <si>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</si>
  <si>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</si>
  <si>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</si>
  <si>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</si>
  <si>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</si>
  <si>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</si>
  <si>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</si>
  <si>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</si>
  <si>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</si>
  <si>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</si>
  <si>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</si>
  <si>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</si>
  <si>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</si>
  <si>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</si>
  <si>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</si>
  <si>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</si>
  <si>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</si>
  <si>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</si>
  <si>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</si>
  <si>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</si>
  <si>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</si>
  <si>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</si>
  <si>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</si>
  <si>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</si>
  <si>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</si>
  <si>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</si>
  <si>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</si>
  <si>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</si>
  <si>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</si>
  <si>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</si>
  <si>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</si>
  <si>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</si>
  <si>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</si>
  <si>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</si>
  <si>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</si>
  <si>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</si>
  <si>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</si>
  <si>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</si>
  <si>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</si>
  <si>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</si>
  <si>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</si>
  <si>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</si>
  <si>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</si>
  <si>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</si>
  <si>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</si>
  <si>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</si>
  <si>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</si>
  <si>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</si>
  <si>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</si>
  <si>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</si>
  <si>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</si>
  <si>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</si>
  <si>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</si>
  <si>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</si>
  <si>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</si>
  <si>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</si>
  <si>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</si>
  <si>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</si>
  <si>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</si>
  <si>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</si>
  <si>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</si>
  <si>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</si>
  <si>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Chỉ tiêu
Indicator</t>
  </si>
  <si>
    <t>Quý 2 năm 2022
Quarter 2 of 2022 (*)</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</si>
  <si>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</si>
  <si>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</si>
  <si>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</si>
  <si>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chưa thực hiện.
Unreliased (Gain) or Loss from FX valuation/Investment revaluation</t>
  </si>
  <si>
    <t>(Lãi)/ Lỗ chênh lệch tỷ giá hối đoái
Unrealiased Gain or (Loss) from FX valuation</t>
  </si>
  <si>
    <t>(Lãi)/ Lỗ chênh lệch đánh giá lại các khoản đầu tư chưa thực hiện
Unrealised gain/loss from revaluation of investments</t>
  </si>
  <si>
    <t>(+)  Chi phí trích trước
Increase of Accrued Expenses</t>
  </si>
  <si>
    <t>3. Lợi nhuận từ hoạt động đầu tư trước thay đổi vốn lưu động
Profit from investing activities before changes in working capital</t>
  </si>
  <si>
    <t>(-) Tăng, (+) giảm các khoản đầu tư
(Increase), Decrease in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</si>
  <si>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</si>
  <si>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</si>
  <si>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</si>
  <si>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Short-term Loans</t>
  </si>
  <si>
    <t>(+) Tăng, (-) giảm phải trả cho người bán
(Decrease), Increase in payables for securities purchased but not yet settled</t>
  </si>
  <si>
    <t>(+) Tăng, (-) giảm phải trả các Đại lý phân phối Chứng chỉ quỹ
(Decrease)/increase in subscription and redemption fee payable to distributors and Fund Management Company</t>
  </si>
  <si>
    <t>(+) Tăng, (-) giảm phải trả thu nhập cho Nhà đầu tư
Increase, (Decrease) in profit distribution payables to investors</t>
  </si>
  <si>
    <t>(+) Tăng, (-) giảm Thuế và các khoản phải nộp Nhà nước
Increase, (Decrease) in Tax payables and obligations to the State Budget</t>
  </si>
  <si>
    <t>(+) Tăng, (-) giảm phải trả cho Nhà đầu tư về mua Chứng chỉ quỹ
Increase, (Decrease) in Subscription payable</t>
  </si>
  <si>
    <t>(+) Tăng, (-) giảm phải trả cho Nhà đầu tư về mua lại Chứng chỉ quỹ
Increase, (Decrease) in Redemption payable</t>
  </si>
  <si>
    <t>(+) Tăng, (-) giảm phải trả, phải nộp khác
Increase, (Decrease) in other payables</t>
  </si>
  <si>
    <t>16</t>
  </si>
  <si>
    <t>(+) Tăng, (-) giảm Phải trả dịch vụ quản lý Quỹ mở
Increase, (Decrease) in Fund management related service expense payable</t>
  </si>
  <si>
    <t>17</t>
  </si>
  <si>
    <t>(+) Tăng, (-) giảm Thuế Thu nhập doanh nghiệp đã nộp
Increase, (Decrease) in Corporate Income Tax paid</t>
  </si>
  <si>
    <t>18</t>
  </si>
  <si>
    <t>Lưu chuyển tiền thuần từ hoạt động đầu tư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</si>
  <si>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</si>
  <si>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</si>
  <si>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</si>
  <si>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</si>
  <si>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borrowings</t>
  </si>
  <si>
    <t>33</t>
  </si>
  <si>
    <t>4.Tiền chi trả nợ gốc vay
Payment of Principal borrowings</t>
  </si>
  <si>
    <t>34</t>
  </si>
  <si>
    <t>5. Tiền chi trả cổ tức, tiền lãi cho Nhà đầu tư
Payment of Cash Dividend for Investors</t>
  </si>
  <si>
    <t>35</t>
  </si>
  <si>
    <t>Lưu chuyển tiền thuần từ hoạt động tài chính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</si>
  <si>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</si>
  <si>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</si>
  <si>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</si>
  <si>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</si>
  <si>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</si>
  <si>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</si>
  <si>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</si>
  <si>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</si>
  <si>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</si>
  <si>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</si>
  <si>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</si>
  <si>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52.3</t>
  </si>
  <si>
    <t>- Tiền gửi của nhà đầu tư về mua bán chứng chỉ quỹ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</si>
  <si>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</si>
  <si>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</si>
  <si>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</si>
  <si>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</si>
  <si>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</si>
  <si>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</si>
  <si>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</si>
  <si>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</si>
  <si>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</si>
  <si>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</si>
  <si>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</si>
  <si>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</si>
  <si>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</si>
  <si>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59</t>
  </si>
  <si>
    <t>VI. Thay đổi Tiền và các khoản tương đương tiền trong kỳ
Changes in cash and cash equivalents in the period</t>
  </si>
  <si>
    <t>60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</si>
</sst>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0\);"/>
    <numFmt numFmtId="166" formatCode="dd/mm/yyyy"/>
  </numFmts>
  <fonts count="14" x14ac:knownFonts="1">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9"/>
      <color indexed="8"/>
      <name val="Times New Roman"/>
      <family val="2"/>
    </font>
    <font>
      <sz val="9.75"/>
      <color indexed="8"/>
      <name val="Tahoma"/>
      <family val="2"/>
    </font>
    <font>
      <b/>
      <sz val="9.5"/>
      <color indexed="8"/>
      <name val="Times New Roman"/>
      <family val="2"/>
    </font>
    <font>
      <i/>
      <sz val="8"/>
      <color indexed="8"/>
      <name val="Times New Roman"/>
      <family val="2"/>
    </font>
    <font>
      <b/>
      <sz val="11.5"/>
      <color indexed="8"/>
      <name val="Times New Roman"/>
      <family val="2"/>
    </font>
    <font>
      <i/>
      <sz val="8"/>
      <color indexed="8"/>
      <name val="Tahoma"/>
      <family val="2"/>
    </font>
  </fonts>
  <fills count="4">
    <fill>
      <patternFill patternType="none"/>
    </fill>
    <fill>
      <patternFill patternType="gray125"/>
    </fill>
    <fill>
      <patternFill patternType="solid">
        <fgColor indexed="9"/>
        <bgColor indexed="64"/>
      </patternFill>
    </fill>
    <fill>
      <patternFill patternType="solid">
        <fgColor rgb="FFFFC080"/>
        <bgColor indexed="64"/>
      </patternFill>
    </fill>
  </fills>
  <borders count="14">
    <border>
      <left/>
      <right/>
      <top/>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82">
    <xf numFmtId="0" fontId="0" fillId="0" borderId="0" xfId="0">
      <alignment vertical="center"/>
    </xf>
    <xf numFmtId="0" fontId="1"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right" vertical="center"/>
    </xf>
    <xf numFmtId="0" fontId="0" fillId="0" borderId="0" xfId="0" applyFont="1">
      <alignment vertical="center"/>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1" fillId="2" borderId="1" xfId="0" applyNumberFormat="1" applyFont="1" applyFill="1" applyBorder="1" applyAlignment="1" applyProtection="1">
      <alignment horizontal="left" vertical="top"/>
    </xf>
    <xf numFmtId="0" fontId="5" fillId="3" borderId="2"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6" fillId="3" borderId="3" xfId="0" applyNumberFormat="1" applyFont="1" applyFill="1" applyBorder="1" applyAlignment="1" applyProtection="1">
      <alignment horizontal="center" vertical="center" wrapText="1"/>
    </xf>
    <xf numFmtId="0" fontId="6" fillId="3" borderId="4"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2" borderId="8"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4" fontId="5" fillId="2" borderId="9"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right" vertical="top"/>
    </xf>
    <xf numFmtId="0" fontId="1" fillId="2" borderId="8" xfId="0" applyNumberFormat="1" applyFont="1" applyFill="1" applyBorder="1" applyAlignment="1" applyProtection="1">
      <alignment horizontal="left" vertical="top" wrapText="1"/>
    </xf>
    <xf numFmtId="0" fontId="1" fillId="2" borderId="9" xfId="0" applyNumberFormat="1" applyFont="1" applyFill="1" applyBorder="1" applyAlignment="1" applyProtection="1">
      <alignment horizontal="center" vertical="top"/>
    </xf>
    <xf numFmtId="164" fontId="1" fillId="2" borderId="9" xfId="0" applyNumberFormat="1" applyFont="1" applyFill="1" applyBorder="1" applyAlignment="1" applyProtection="1">
      <alignment horizontal="right" vertical="top"/>
    </xf>
    <xf numFmtId="165" fontId="1" fillId="2" borderId="10" xfId="0" applyNumberFormat="1" applyFont="1" applyFill="1" applyBorder="1" applyAlignment="1" applyProtection="1">
      <alignment horizontal="right" vertical="top"/>
    </xf>
    <xf numFmtId="0" fontId="7" fillId="2" borderId="8" xfId="0" applyNumberFormat="1" applyFont="1" applyFill="1" applyBorder="1" applyAlignment="1" applyProtection="1">
      <alignment horizontal="left" vertical="top" wrapText="1"/>
    </xf>
    <xf numFmtId="0" fontId="7" fillId="2" borderId="9" xfId="0" applyNumberFormat="1" applyFont="1" applyFill="1" applyBorder="1" applyAlignment="1" applyProtection="1">
      <alignment horizontal="center" vertical="top"/>
    </xf>
    <xf numFmtId="164" fontId="7" fillId="2" borderId="9" xfId="0" applyNumberFormat="1" applyFont="1" applyFill="1" applyBorder="1" applyAlignment="1" applyProtection="1">
      <alignment horizontal="right" vertical="top"/>
    </xf>
    <xf numFmtId="165" fontId="7" fillId="2" borderId="10"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center" vertical="top"/>
    </xf>
    <xf numFmtId="164" fontId="5" fillId="2" borderId="12" xfId="0" applyNumberFormat="1" applyFont="1" applyFill="1" applyBorder="1" applyAlignment="1" applyProtection="1">
      <alignment horizontal="right" vertical="top"/>
    </xf>
    <xf numFmtId="165" fontId="5" fillId="2" borderId="13" xfId="0" applyNumberFormat="1" applyFont="1" applyFill="1" applyBorder="1" applyAlignment="1" applyProtection="1">
      <alignment horizontal="right" vertical="top"/>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xf>
    <xf numFmtId="0" fontId="8" fillId="2" borderId="0" xfId="0" applyNumberFormat="1" applyFont="1" applyFill="1" applyBorder="1" applyAlignment="1" applyProtection="1">
      <alignment horizontal="center" vertical="center" wrapText="1"/>
    </xf>
    <xf numFmtId="0" fontId="9" fillId="2" borderId="1" xfId="0" applyNumberFormat="1" applyFont="1" applyFill="1" applyBorder="1" applyAlignment="1" applyProtection="1">
      <alignment horizontal="left" vertical="top"/>
    </xf>
    <xf numFmtId="0" fontId="10" fillId="3" borderId="2" xfId="0" applyNumberFormat="1" applyFont="1" applyFill="1" applyBorder="1" applyAlignment="1" applyProtection="1">
      <alignment horizontal="center" vertical="center" wrapText="1"/>
    </xf>
    <xf numFmtId="0" fontId="10" fillId="3" borderId="3" xfId="0" applyNumberFormat="1" applyFont="1" applyFill="1" applyBorder="1" applyAlignment="1" applyProtection="1">
      <alignment horizontal="center" vertical="center" wrapText="1"/>
    </xf>
    <xf numFmtId="166" fontId="10" fillId="3" borderId="3" xfId="0" applyNumberFormat="1" applyFont="1" applyFill="1" applyBorder="1" applyAlignment="1" applyProtection="1">
      <alignment horizontal="center" vertical="center" wrapText="1"/>
    </xf>
    <xf numFmtId="0" fontId="10" fillId="3" borderId="4" xfId="0" applyNumberFormat="1" applyFont="1" applyFill="1" applyBorder="1" applyAlignment="1" applyProtection="1">
      <alignment horizontal="center" vertical="center" wrapText="1"/>
    </xf>
    <xf numFmtId="164" fontId="5" fillId="2" borderId="8" xfId="0" applyNumberFormat="1" applyFont="1" applyFill="1" applyBorder="1" applyAlignment="1" applyProtection="1">
      <alignment horizontal="left" vertical="top" wrapText="1"/>
    </xf>
    <xf numFmtId="164" fontId="5" fillId="2" borderId="9" xfId="0" applyNumberFormat="1" applyFont="1" applyFill="1" applyBorder="1" applyAlignment="1" applyProtection="1">
      <alignment horizontal="center" vertical="top"/>
    </xf>
    <xf numFmtId="164" fontId="5" fillId="2" borderId="10" xfId="0" applyNumberFormat="1" applyFont="1" applyFill="1" applyBorder="1" applyAlignment="1" applyProtection="1">
      <alignment horizontal="right" vertical="top"/>
    </xf>
    <xf numFmtId="164" fontId="1" fillId="2" borderId="8" xfId="0" applyNumberFormat="1" applyFont="1" applyFill="1" applyBorder="1" applyAlignment="1" applyProtection="1">
      <alignment horizontal="left" vertical="top" wrapText="1"/>
    </xf>
    <xf numFmtId="164" fontId="1" fillId="2" borderId="9" xfId="0" applyNumberFormat="1" applyFont="1" applyFill="1" applyBorder="1" applyAlignment="1" applyProtection="1">
      <alignment horizontal="center" vertical="top"/>
    </xf>
    <xf numFmtId="164" fontId="1" fillId="2" borderId="10" xfId="0" applyNumberFormat="1" applyFont="1" applyFill="1" applyBorder="1" applyAlignment="1" applyProtection="1">
      <alignment horizontal="right" vertical="top"/>
    </xf>
    <xf numFmtId="164" fontId="7" fillId="2" borderId="8" xfId="0" applyNumberFormat="1" applyFont="1" applyFill="1" applyBorder="1" applyAlignment="1" applyProtection="1">
      <alignment horizontal="left" vertical="top" wrapText="1"/>
    </xf>
    <xf numFmtId="164" fontId="7" fillId="2" borderId="9" xfId="0" applyNumberFormat="1" applyFont="1" applyFill="1" applyBorder="1" applyAlignment="1" applyProtection="1">
      <alignment horizontal="center" vertical="top"/>
    </xf>
    <xf numFmtId="164" fontId="7" fillId="2" borderId="10" xfId="0" applyNumberFormat="1" applyFont="1" applyFill="1" applyBorder="1" applyAlignment="1" applyProtection="1">
      <alignment horizontal="right" vertical="top"/>
    </xf>
    <xf numFmtId="4" fontId="5" fillId="2" borderId="8" xfId="0" applyNumberFormat="1" applyFont="1" applyFill="1" applyBorder="1" applyAlignment="1" applyProtection="1">
      <alignment horizontal="left" vertical="top" wrapText="1"/>
    </xf>
    <xf numFmtId="4" fontId="5" fillId="2" borderId="9" xfId="0" applyNumberFormat="1" applyFont="1" applyFill="1" applyBorder="1" applyAlignment="1" applyProtection="1">
      <alignment horizontal="center" vertical="top"/>
    </xf>
    <xf numFmtId="4" fontId="5" fillId="2" borderId="9"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4" fontId="1" fillId="2" borderId="11" xfId="0" applyNumberFormat="1" applyFont="1" applyFill="1" applyBorder="1" applyAlignment="1" applyProtection="1">
      <alignment horizontal="left" vertical="top" wrapText="1"/>
    </xf>
    <xf numFmtId="4" fontId="1" fillId="2" borderId="12" xfId="0" applyNumberFormat="1" applyFont="1" applyFill="1" applyBorder="1" applyAlignment="1" applyProtection="1">
      <alignment horizontal="center" vertical="top"/>
    </xf>
    <xf numFmtId="4" fontId="1" fillId="2" borderId="12" xfId="0" applyNumberFormat="1" applyFont="1" applyFill="1" applyBorder="1" applyAlignment="1" applyProtection="1">
      <alignment horizontal="right" vertical="top"/>
    </xf>
    <xf numFmtId="4" fontId="1" fillId="2" borderId="13" xfId="0" applyNumberFormat="1" applyFont="1" applyFill="1" applyBorder="1" applyAlignment="1" applyProtection="1">
      <alignment horizontal="right" vertical="top"/>
    </xf>
    <xf numFmtId="0" fontId="1"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3" fontId="5" fillId="2" borderId="9" xfId="0" applyNumberFormat="1" applyFont="1" applyFill="1" applyBorder="1" applyAlignment="1" applyProtection="1">
      <alignment horizontal="right" vertical="top"/>
    </xf>
    <xf numFmtId="3" fontId="1" fillId="2" borderId="9" xfId="0" applyNumberFormat="1" applyFont="1" applyFill="1" applyBorder="1" applyAlignment="1" applyProtection="1">
      <alignment horizontal="right" vertical="top"/>
    </xf>
    <xf numFmtId="3" fontId="5" fillId="2" borderId="12"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right"/>
    </xf>
    <xf numFmtId="0" fontId="11" fillId="2" borderId="0" xfId="0" applyNumberFormat="1" applyFont="1" applyFill="1" applyBorder="1" applyAlignment="1" applyProtection="1">
      <alignment horizontal="center" vertical="center" wrapText="1"/>
    </xf>
    <xf numFmtId="0" fontId="12" fillId="2" borderId="0" xfId="0" applyNumberFormat="1" applyFont="1" applyFill="1" applyBorder="1" applyAlignment="1" applyProtection="1">
      <alignment horizontal="center" vertical="top"/>
    </xf>
    <xf numFmtId="0" fontId="1" fillId="2" borderId="0" xfId="0" applyNumberFormat="1" applyFont="1" applyFill="1" applyBorder="1" applyAlignment="1" applyProtection="1">
      <alignment horizontal="center" vertical="center"/>
    </xf>
    <xf numFmtId="0" fontId="13" fillId="2" borderId="0" xfId="0" applyNumberFormat="1" applyFont="1" applyFill="1" applyBorder="1" applyAlignment="1" applyProtection="1">
      <alignment horizontal="right" vertical="top"/>
    </xf>
    <xf numFmtId="3" fontId="5" fillId="2" borderId="10" xfId="0" applyNumberFormat="1" applyFont="1" applyFill="1" applyBorder="1" applyAlignment="1" applyProtection="1">
      <alignment horizontal="right" vertical="top"/>
    </xf>
    <xf numFmtId="3" fontId="1" fillId="2" borderId="10"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0" fontId="13" fillId="2" borderId="0" xfId="0" applyNumberFormat="1" applyFont="1" applyFill="1" applyBorder="1" applyAlignment="1" applyProtection="1">
      <alignment horizontal="center" vertical="top"/>
    </xf>
    <xf numFmtId="0" fontId="13" fillId="2" borderId="0" xfId="0" applyNumberFormat="1" applyFont="1" applyFill="1" applyBorder="1" applyAlignment="1" applyProtection="1">
      <alignment horizontal="center" vertical="center"/>
    </xf>
    <xf numFmtId="0" fontId="13" fillId="2" borderId="0" xfId="0" applyNumberFormat="1" applyFont="1" applyFill="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Quý 3 năm 2022 / Quarter 3 of 2022</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18/10/2022</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18 Oct 2022</a:t>
          </a:r>
        </a:p>
      </xdr:txBody>
    </xdr:sp>
    <xdr:clientData/>
  </xdr:twoCellAnchor>
  <xdr:twoCellAnchor editAs="oneCell">
    <xdr:from>
      <xdr:col>0</xdr:col>
      <xdr:colOff>9525</xdr:colOff>
      <xdr:row>77</xdr:row>
      <xdr:rowOff>9525</xdr:rowOff>
    </xdr:from>
    <xdr:to>
      <xdr:col>7</xdr:col>
      <xdr:colOff>9525</xdr:colOff>
      <xdr:row>78</xdr:row>
      <xdr:rowOff>9525</xdr:rowOff>
    </xdr:to>
    <xdr:sp macro="" textlink="" fLocksText="0">
      <xdr:nvSpPr>
        <xdr:cNvPr id="23" name="Text Box 22"/>
        <xdr:cNvSpPr txBox="1">
          <a:spLocks noChangeArrowheads="1"/>
        </xdr:cNvSpPr>
      </xdr:nvSpPr>
      <xdr:spPr bwMode="auto">
        <a:xfrm>
          <a:off x="9525" y="29984700"/>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vi-VN"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vi-VN" sz="975" b="0" i="0" u="none" strike="noStrike" baseline="0">
              <a:solidFill>
                <a:srgbClr val="000000"/>
              </a:solidFill>
              <a:latin typeface="Times New Roman"/>
              <a:cs typeface="Times New Roman"/>
            </a:rPr>
            <a:t>Fund's Certificate was granted on 22 Sep 2022, so data for last period is left blank.</a:t>
          </a:r>
        </a:p>
      </xdr:txBody>
    </xdr:sp>
    <xdr:clientData/>
  </xdr:twoCellAnchor>
  <xdr:twoCellAnchor editAs="oneCell">
    <xdr:from>
      <xdr:col>0</xdr:col>
      <xdr:colOff>9525</xdr:colOff>
      <xdr:row>80</xdr:row>
      <xdr:rowOff>9525</xdr:rowOff>
    </xdr:from>
    <xdr:to>
      <xdr:col>0</xdr:col>
      <xdr:colOff>1876425</xdr:colOff>
      <xdr:row>81</xdr:row>
      <xdr:rowOff>9525</xdr:rowOff>
    </xdr:to>
    <xdr:sp macro="" textlink="" fLocksText="0">
      <xdr:nvSpPr>
        <xdr:cNvPr id="24" name="Text Box 23"/>
        <xdr:cNvSpPr txBox="1">
          <a:spLocks noChangeArrowheads="1"/>
        </xdr:cNvSpPr>
      </xdr:nvSpPr>
      <xdr:spPr bwMode="auto">
        <a:xfrm>
          <a:off x="9525" y="3078480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80</xdr:row>
      <xdr:rowOff>9525</xdr:rowOff>
    </xdr:from>
    <xdr:to>
      <xdr:col>4</xdr:col>
      <xdr:colOff>590550</xdr:colOff>
      <xdr:row>81</xdr:row>
      <xdr:rowOff>9525</xdr:rowOff>
    </xdr:to>
    <xdr:sp macro="" textlink="" fLocksText="0">
      <xdr:nvSpPr>
        <xdr:cNvPr id="25" name="Text Box 24"/>
        <xdr:cNvSpPr txBox="1">
          <a:spLocks noChangeArrowheads="1"/>
        </xdr:cNvSpPr>
      </xdr:nvSpPr>
      <xdr:spPr bwMode="auto">
        <a:xfrm>
          <a:off x="1876425" y="3078480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80</xdr:row>
      <xdr:rowOff>9525</xdr:rowOff>
    </xdr:from>
    <xdr:to>
      <xdr:col>7</xdr:col>
      <xdr:colOff>9525</xdr:colOff>
      <xdr:row>81</xdr:row>
      <xdr:rowOff>9525</xdr:rowOff>
    </xdr:to>
    <xdr:sp macro="" textlink="" fLocksText="0">
      <xdr:nvSpPr>
        <xdr:cNvPr id="26" name="Text Box 25"/>
        <xdr:cNvSpPr txBox="1">
          <a:spLocks noChangeArrowheads="1"/>
        </xdr:cNvSpPr>
      </xdr:nvSpPr>
      <xdr:spPr bwMode="auto">
        <a:xfrm>
          <a:off x="4924425" y="3078480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81</xdr:row>
      <xdr:rowOff>9525</xdr:rowOff>
    </xdr:from>
    <xdr:to>
      <xdr:col>0</xdr:col>
      <xdr:colOff>1876425</xdr:colOff>
      <xdr:row>82</xdr:row>
      <xdr:rowOff>9525</xdr:rowOff>
    </xdr:to>
    <xdr:sp macro="" textlink="" fLocksText="0">
      <xdr:nvSpPr>
        <xdr:cNvPr id="27" name="Text Box 26"/>
        <xdr:cNvSpPr txBox="1">
          <a:spLocks noChangeArrowheads="1"/>
        </xdr:cNvSpPr>
      </xdr:nvSpPr>
      <xdr:spPr bwMode="auto">
        <a:xfrm>
          <a:off x="9525" y="30975300"/>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81</xdr:row>
      <xdr:rowOff>9525</xdr:rowOff>
    </xdr:from>
    <xdr:to>
      <xdr:col>4</xdr:col>
      <xdr:colOff>590550</xdr:colOff>
      <xdr:row>82</xdr:row>
      <xdr:rowOff>9525</xdr:rowOff>
    </xdr:to>
    <xdr:sp macro="" textlink="" fLocksText="0">
      <xdr:nvSpPr>
        <xdr:cNvPr id="28" name="Text Box 27"/>
        <xdr:cNvSpPr txBox="1">
          <a:spLocks noChangeArrowheads="1"/>
        </xdr:cNvSpPr>
      </xdr:nvSpPr>
      <xdr:spPr bwMode="auto">
        <a:xfrm>
          <a:off x="1876425" y="30975300"/>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81</xdr:row>
      <xdr:rowOff>9525</xdr:rowOff>
    </xdr:from>
    <xdr:to>
      <xdr:col>7</xdr:col>
      <xdr:colOff>9525</xdr:colOff>
      <xdr:row>82</xdr:row>
      <xdr:rowOff>9525</xdr:rowOff>
    </xdr:to>
    <xdr:sp macro="" textlink="" fLocksText="0">
      <xdr:nvSpPr>
        <xdr:cNvPr id="29" name="Text Box 28"/>
        <xdr:cNvSpPr txBox="1">
          <a:spLocks noChangeArrowheads="1"/>
        </xdr:cNvSpPr>
      </xdr:nvSpPr>
      <xdr:spPr bwMode="auto">
        <a:xfrm>
          <a:off x="4924425" y="30975300"/>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oneCellAnchor>
    <xdr:from>
      <xdr:col>0</xdr:col>
      <xdr:colOff>9525</xdr:colOff>
      <xdr:row>78</xdr:row>
      <xdr:rowOff>9525</xdr:rowOff>
    </xdr:from>
    <xdr:ext cx="7648575" cy="333375"/>
    <xdr:sp macro="" textlink="" fLocksText="0">
      <xdr:nvSpPr>
        <xdr:cNvPr id="30" name="Text Box 22"/>
        <xdr:cNvSpPr txBox="1">
          <a:spLocks noChangeArrowheads="1"/>
        </xdr:cNvSpPr>
      </xdr:nvSpPr>
      <xdr:spPr bwMode="auto">
        <a:xfrm>
          <a:off x="9525" y="30318075"/>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Tiền lãi được nhận bao gồm lãi tiền gửi không kỳ hạn phát sinh trong giai đoạn chào bán chứng chỉ quỹ lần đầu ra công chúng.</a:t>
          </a:r>
        </a:p>
        <a:p>
          <a:pPr algn="l" rtl="0">
            <a:defRPr sz="1000"/>
          </a:pPr>
          <a:r>
            <a:rPr lang="en-US" sz="975" b="0" i="0" u="none" strike="noStrike" baseline="0">
              <a:solidFill>
                <a:srgbClr val="000000"/>
              </a:solidFill>
              <a:latin typeface="Times New Roman"/>
              <a:cs typeface="Times New Roman"/>
            </a:rPr>
            <a:t>Interest income included interest from demand deposit during initial public offering (IPO) period.</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90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09 năm 2022 / As at 30 Sep 2022</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18/10/2022</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18 Oct 2022</a:t>
          </a:r>
        </a:p>
      </xdr:txBody>
    </xdr:sp>
    <xdr:clientData/>
  </xdr:oneCellAnchor>
  <xdr:oneCellAnchor>
    <xdr:from>
      <xdr:col>0</xdr:col>
      <xdr:colOff>9525</xdr:colOff>
      <xdr:row>116</xdr:row>
      <xdr:rowOff>9525</xdr:rowOff>
    </xdr:from>
    <xdr:ext cx="6791325" cy="333375"/>
    <xdr:sp macro="" textlink="" fLocksText="0">
      <xdr:nvSpPr>
        <xdr:cNvPr id="23" name="Text Box 22"/>
        <xdr:cNvSpPr txBox="1">
          <a:spLocks noChangeArrowheads="1"/>
        </xdr:cNvSpPr>
      </xdr:nvSpPr>
      <xdr:spPr bwMode="auto">
        <a:xfrm>
          <a:off x="9525" y="38833425"/>
          <a:ext cx="67913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last period is left blank.</a:t>
          </a:r>
        </a:p>
      </xdr:txBody>
    </xdr:sp>
    <xdr:clientData/>
  </xdr:oneCellAnchor>
  <xdr:oneCellAnchor>
    <xdr:from>
      <xdr:col>0</xdr:col>
      <xdr:colOff>9525</xdr:colOff>
      <xdr:row>118</xdr:row>
      <xdr:rowOff>9525</xdr:rowOff>
    </xdr:from>
    <xdr:ext cx="1295400" cy="190500"/>
    <xdr:sp macro="" textlink="" fLocksText="0">
      <xdr:nvSpPr>
        <xdr:cNvPr id="24" name="Text Box 23"/>
        <xdr:cNvSpPr txBox="1">
          <a:spLocks noChangeArrowheads="1"/>
        </xdr:cNvSpPr>
      </xdr:nvSpPr>
      <xdr:spPr bwMode="auto">
        <a:xfrm>
          <a:off x="9525" y="3923347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118</xdr:row>
      <xdr:rowOff>9525</xdr:rowOff>
    </xdr:from>
    <xdr:ext cx="2981325" cy="190500"/>
    <xdr:sp macro="" textlink="" fLocksText="0">
      <xdr:nvSpPr>
        <xdr:cNvPr id="25" name="Text Box 24"/>
        <xdr:cNvSpPr txBox="1">
          <a:spLocks noChangeArrowheads="1"/>
        </xdr:cNvSpPr>
      </xdr:nvSpPr>
      <xdr:spPr bwMode="auto">
        <a:xfrm>
          <a:off x="1304925" y="3923347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118</xdr:row>
      <xdr:rowOff>9525</xdr:rowOff>
    </xdr:from>
    <xdr:ext cx="2514600" cy="190500"/>
    <xdr:sp macro="" textlink="" fLocksText="0">
      <xdr:nvSpPr>
        <xdr:cNvPr id="26" name="Text Box 25"/>
        <xdr:cNvSpPr txBox="1">
          <a:spLocks noChangeArrowheads="1"/>
        </xdr:cNvSpPr>
      </xdr:nvSpPr>
      <xdr:spPr bwMode="auto">
        <a:xfrm>
          <a:off x="4286250" y="3923347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119</xdr:row>
      <xdr:rowOff>9525</xdr:rowOff>
    </xdr:from>
    <xdr:ext cx="1295400" cy="190500"/>
    <xdr:sp macro="" textlink="" fLocksText="0">
      <xdr:nvSpPr>
        <xdr:cNvPr id="27" name="Text Box 26"/>
        <xdr:cNvSpPr txBox="1">
          <a:spLocks noChangeArrowheads="1"/>
        </xdr:cNvSpPr>
      </xdr:nvSpPr>
      <xdr:spPr bwMode="auto">
        <a:xfrm>
          <a:off x="9525" y="3942397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119</xdr:row>
      <xdr:rowOff>9525</xdr:rowOff>
    </xdr:from>
    <xdr:ext cx="2981325" cy="190500"/>
    <xdr:sp macro="" textlink="" fLocksText="0">
      <xdr:nvSpPr>
        <xdr:cNvPr id="28" name="Text Box 27"/>
        <xdr:cNvSpPr txBox="1">
          <a:spLocks noChangeArrowheads="1"/>
        </xdr:cNvSpPr>
      </xdr:nvSpPr>
      <xdr:spPr bwMode="auto">
        <a:xfrm>
          <a:off x="1304925" y="3942397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119</xdr:row>
      <xdr:rowOff>9525</xdr:rowOff>
    </xdr:from>
    <xdr:ext cx="2514600" cy="190500"/>
    <xdr:sp macro="" textlink="" fLocksText="0">
      <xdr:nvSpPr>
        <xdr:cNvPr id="29" name="Text Box 28"/>
        <xdr:cNvSpPr txBox="1">
          <a:spLocks noChangeArrowheads="1"/>
        </xdr:cNvSpPr>
      </xdr:nvSpPr>
      <xdr:spPr bwMode="auto">
        <a:xfrm>
          <a:off x="4286250" y="3942397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0625" cy="361950"/>
    <xdr:sp macro="" textlink="" fLocksText="0">
      <xdr:nvSpPr>
        <xdr:cNvPr id="3" name="Text Box 2"/>
        <xdr:cNvSpPr txBox="1">
          <a:spLocks noChangeArrowheads="1"/>
        </xdr:cNvSpPr>
      </xdr:nvSpPr>
      <xdr:spPr bwMode="auto">
        <a:xfrm>
          <a:off x="222885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19950" cy="447675"/>
    <xdr:sp macro="" textlink="" fLocksText="0">
      <xdr:nvSpPr>
        <xdr:cNvPr id="4" name="Text Box 3"/>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19950" cy="200025"/>
    <xdr:sp macro="" textlink="" fLocksText="0">
      <xdr:nvSpPr>
        <xdr:cNvPr id="5" name="Text Box 4"/>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19950" cy="200025"/>
    <xdr:sp macro="" textlink="" fLocksText="0">
      <xdr:nvSpPr>
        <xdr:cNvPr id="6" name="Text Box 5"/>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19950" cy="142875"/>
    <xdr:sp macro="" textlink="" fLocksText="0">
      <xdr:nvSpPr>
        <xdr:cNvPr id="7" name="Text Box 6"/>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3 năm 2022 / Quarter 3 of 2022</a:t>
          </a:r>
        </a:p>
      </xdr:txBody>
    </xdr:sp>
    <xdr:clientData/>
  </xdr:oneCellAnchor>
  <xdr:oneCellAnchor>
    <xdr:from>
      <xdr:col>0</xdr:col>
      <xdr:colOff>9525</xdr:colOff>
      <xdr:row>7</xdr:row>
      <xdr:rowOff>9525</xdr:rowOff>
    </xdr:from>
    <xdr:ext cx="2219325" cy="200025"/>
    <xdr:sp macro="" textlink="" fLocksText="0">
      <xdr:nvSpPr>
        <xdr:cNvPr id="8" name="Text Box 7"/>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0625" cy="200025"/>
    <xdr:sp macro="" textlink="" fLocksText="0">
      <xdr:nvSpPr>
        <xdr:cNvPr id="9" name="Text Box 8"/>
        <xdr:cNvSpPr txBox="1">
          <a:spLocks noChangeArrowheads="1"/>
        </xdr:cNvSpPr>
      </xdr:nvSpPr>
      <xdr:spPr bwMode="auto">
        <a:xfrm>
          <a:off x="222885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200025"/>
    <xdr:sp macro="" textlink="" fLocksText="0">
      <xdr:nvSpPr>
        <xdr:cNvPr id="10" name="Text Box 9"/>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0625" cy="200025"/>
    <xdr:sp macro="" textlink="" fLocksText="0">
      <xdr:nvSpPr>
        <xdr:cNvPr id="11" name="Text Box 10"/>
        <xdr:cNvSpPr txBox="1">
          <a:spLocks noChangeArrowheads="1"/>
        </xdr:cNvSpPr>
      </xdr:nvSpPr>
      <xdr:spPr bwMode="auto">
        <a:xfrm>
          <a:off x="222885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200025"/>
    <xdr:sp macro="" textlink="" fLocksText="0">
      <xdr:nvSpPr>
        <xdr:cNvPr id="12" name="Text Box 11"/>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0625" cy="200025"/>
    <xdr:sp macro="" textlink="" fLocksText="0">
      <xdr:nvSpPr>
        <xdr:cNvPr id="13" name="Text Box 12"/>
        <xdr:cNvSpPr txBox="1">
          <a:spLocks noChangeArrowheads="1"/>
        </xdr:cNvSpPr>
      </xdr:nvSpPr>
      <xdr:spPr bwMode="auto">
        <a:xfrm>
          <a:off x="222885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200025"/>
    <xdr:sp macro="" textlink="" fLocksText="0">
      <xdr:nvSpPr>
        <xdr:cNvPr id="14" name="Text Box 13"/>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0625" cy="200025"/>
    <xdr:sp macro="" textlink="" fLocksText="0">
      <xdr:nvSpPr>
        <xdr:cNvPr id="15" name="Text Box 14"/>
        <xdr:cNvSpPr txBox="1">
          <a:spLocks noChangeArrowheads="1"/>
        </xdr:cNvSpPr>
      </xdr:nvSpPr>
      <xdr:spPr bwMode="auto">
        <a:xfrm>
          <a:off x="222885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200025"/>
    <xdr:sp macro="" textlink="" fLocksText="0">
      <xdr:nvSpPr>
        <xdr:cNvPr id="16" name="Text Box 15"/>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0625" cy="200025"/>
    <xdr:sp macro="" textlink="" fLocksText="0">
      <xdr:nvSpPr>
        <xdr:cNvPr id="17" name="Text Box 16"/>
        <xdr:cNvSpPr txBox="1">
          <a:spLocks noChangeArrowheads="1"/>
        </xdr:cNvSpPr>
      </xdr:nvSpPr>
      <xdr:spPr bwMode="auto">
        <a:xfrm>
          <a:off x="222885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12</xdr:row>
      <xdr:rowOff>9525</xdr:rowOff>
    </xdr:from>
    <xdr:ext cx="2219325" cy="200025"/>
    <xdr:sp macro="" textlink="" fLocksText="0">
      <xdr:nvSpPr>
        <xdr:cNvPr id="18" name="Text Box 17"/>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0625" cy="200025"/>
    <xdr:sp macro="" textlink="" fLocksText="0">
      <xdr:nvSpPr>
        <xdr:cNvPr id="19" name="Text Box 18"/>
        <xdr:cNvSpPr txBox="1">
          <a:spLocks noChangeArrowheads="1"/>
        </xdr:cNvSpPr>
      </xdr:nvSpPr>
      <xdr:spPr bwMode="auto">
        <a:xfrm>
          <a:off x="222885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13</xdr:row>
      <xdr:rowOff>9525</xdr:rowOff>
    </xdr:from>
    <xdr:ext cx="2219325" cy="200025"/>
    <xdr:sp macro="" textlink="" fLocksText="0">
      <xdr:nvSpPr>
        <xdr:cNvPr id="20" name="Text Box 19"/>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0625" cy="200025"/>
    <xdr:sp macro="" textlink="" fLocksText="0">
      <xdr:nvSpPr>
        <xdr:cNvPr id="21" name="Text Box 20"/>
        <xdr:cNvSpPr txBox="1">
          <a:spLocks noChangeArrowheads="1"/>
        </xdr:cNvSpPr>
      </xdr:nvSpPr>
      <xdr:spPr bwMode="auto">
        <a:xfrm>
          <a:off x="222885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18/10/2022</a:t>
          </a:r>
        </a:p>
      </xdr:txBody>
    </xdr:sp>
    <xdr:clientData/>
  </xdr:oneCellAnchor>
  <xdr:oneCellAnchor>
    <xdr:from>
      <xdr:col>0</xdr:col>
      <xdr:colOff>9525</xdr:colOff>
      <xdr:row>14</xdr:row>
      <xdr:rowOff>9525</xdr:rowOff>
    </xdr:from>
    <xdr:ext cx="2219325" cy="200025"/>
    <xdr:sp macro="" textlink="" fLocksText="0">
      <xdr:nvSpPr>
        <xdr:cNvPr id="22" name="Text Box 21"/>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0625" cy="200025"/>
    <xdr:sp macro="" textlink="" fLocksText="0">
      <xdr:nvSpPr>
        <xdr:cNvPr id="23" name="Text Box 22"/>
        <xdr:cNvSpPr txBox="1">
          <a:spLocks noChangeArrowheads="1"/>
        </xdr:cNvSpPr>
      </xdr:nvSpPr>
      <xdr:spPr bwMode="auto">
        <a:xfrm>
          <a:off x="222885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18 Oct 2022</a:t>
          </a:r>
        </a:p>
      </xdr:txBody>
    </xdr:sp>
    <xdr:clientData/>
  </xdr:oneCellAnchor>
  <xdr:oneCellAnchor>
    <xdr:from>
      <xdr:col>0</xdr:col>
      <xdr:colOff>9525</xdr:colOff>
      <xdr:row>67</xdr:row>
      <xdr:rowOff>9525</xdr:rowOff>
    </xdr:from>
    <xdr:ext cx="2438400" cy="171450"/>
    <xdr:sp macro="" textlink="" fLocksText="0">
      <xdr:nvSpPr>
        <xdr:cNvPr id="24" name="Text Box 23"/>
        <xdr:cNvSpPr txBox="1">
          <a:spLocks noChangeArrowheads="1"/>
        </xdr:cNvSpPr>
      </xdr:nvSpPr>
      <xdr:spPr bwMode="auto">
        <a:xfrm>
          <a:off x="9525" y="22402800"/>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67</xdr:row>
      <xdr:rowOff>9525</xdr:rowOff>
    </xdr:from>
    <xdr:ext cx="1666875" cy="171450"/>
    <xdr:sp macro="" textlink="" fLocksText="0">
      <xdr:nvSpPr>
        <xdr:cNvPr id="25" name="Text Box 24"/>
        <xdr:cNvSpPr txBox="1">
          <a:spLocks noChangeArrowheads="1"/>
        </xdr:cNvSpPr>
      </xdr:nvSpPr>
      <xdr:spPr bwMode="auto">
        <a:xfrm>
          <a:off x="2447925" y="22402800"/>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67</xdr:row>
      <xdr:rowOff>9525</xdr:rowOff>
    </xdr:from>
    <xdr:ext cx="3114675" cy="171450"/>
    <xdr:sp macro="" textlink="" fLocksText="0">
      <xdr:nvSpPr>
        <xdr:cNvPr id="26" name="Text Box 25"/>
        <xdr:cNvSpPr txBox="1">
          <a:spLocks noChangeArrowheads="1"/>
        </xdr:cNvSpPr>
      </xdr:nvSpPr>
      <xdr:spPr bwMode="auto">
        <a:xfrm>
          <a:off x="4114800" y="22402800"/>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68</xdr:row>
      <xdr:rowOff>9525</xdr:rowOff>
    </xdr:from>
    <xdr:ext cx="2438400" cy="200025"/>
    <xdr:sp macro="" textlink="" fLocksText="0">
      <xdr:nvSpPr>
        <xdr:cNvPr id="27" name="Text Box 26"/>
        <xdr:cNvSpPr txBox="1">
          <a:spLocks noChangeArrowheads="1"/>
        </xdr:cNvSpPr>
      </xdr:nvSpPr>
      <xdr:spPr bwMode="auto">
        <a:xfrm>
          <a:off x="9525" y="22574250"/>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68</xdr:row>
      <xdr:rowOff>9525</xdr:rowOff>
    </xdr:from>
    <xdr:ext cx="1666875" cy="200025"/>
    <xdr:sp macro="" textlink="" fLocksText="0">
      <xdr:nvSpPr>
        <xdr:cNvPr id="28" name="Text Box 27"/>
        <xdr:cNvSpPr txBox="1">
          <a:spLocks noChangeArrowheads="1"/>
        </xdr:cNvSpPr>
      </xdr:nvSpPr>
      <xdr:spPr bwMode="auto">
        <a:xfrm>
          <a:off x="2447925" y="225742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68</xdr:row>
      <xdr:rowOff>9525</xdr:rowOff>
    </xdr:from>
    <xdr:ext cx="3114675" cy="200025"/>
    <xdr:sp macro="" textlink="" fLocksText="0">
      <xdr:nvSpPr>
        <xdr:cNvPr id="29" name="Text Box 28"/>
        <xdr:cNvSpPr txBox="1">
          <a:spLocks noChangeArrowheads="1"/>
        </xdr:cNvSpPr>
      </xdr:nvSpPr>
      <xdr:spPr bwMode="auto">
        <a:xfrm>
          <a:off x="4114800" y="22574250"/>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twoCellAnchor editAs="oneCell">
    <xdr:from>
      <xdr:col>0</xdr:col>
      <xdr:colOff>9525</xdr:colOff>
      <xdr:row>65</xdr:row>
      <xdr:rowOff>9525</xdr:rowOff>
    </xdr:from>
    <xdr:to>
      <xdr:col>5</xdr:col>
      <xdr:colOff>438150</xdr:colOff>
      <xdr:row>66</xdr:row>
      <xdr:rowOff>9525</xdr:rowOff>
    </xdr:to>
    <xdr:sp macro="" textlink="" fLocksText="0">
      <xdr:nvSpPr>
        <xdr:cNvPr id="30" name="Text Box 22"/>
        <xdr:cNvSpPr txBox="1">
          <a:spLocks noChangeArrowheads="1"/>
        </xdr:cNvSpPr>
      </xdr:nvSpPr>
      <xdr:spPr bwMode="auto">
        <a:xfrm>
          <a:off x="9525" y="21897975"/>
          <a:ext cx="76485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vi-VN"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vi-VN" sz="975" b="0" i="0" u="none" strike="noStrike" baseline="0">
              <a:solidFill>
                <a:srgbClr val="000000"/>
              </a:solidFill>
              <a:latin typeface="Times New Roman"/>
              <a:cs typeface="Times New Roman"/>
            </a:rPr>
            <a:t>Fund's Certificate was granted on 22 Sep 2022, so data for last period is left blank.</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G83"/>
  <sheetViews>
    <sheetView showGridLines="0" showZeros="0" showOutlineSymbols="0" view="pageBreakPreview" zoomScaleNormal="100" zoomScaleSheetLayoutView="100"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8.25" customHeight="1" x14ac:dyDescent="0.25">
      <c r="A14" s="9"/>
      <c r="B14" s="9"/>
      <c r="C14" s="9"/>
    </row>
    <row r="15" spans="1:7" ht="26.25" customHeight="1" x14ac:dyDescent="0.25">
      <c r="A15" s="10" t="s">
        <v>0</v>
      </c>
      <c r="B15" s="11" t="s">
        <v>1</v>
      </c>
      <c r="C15" s="11" t="s">
        <v>2</v>
      </c>
      <c r="D15" s="12" t="s">
        <v>3</v>
      </c>
      <c r="E15" s="12"/>
      <c r="F15" s="12" t="s">
        <v>4</v>
      </c>
      <c r="G15" s="13"/>
    </row>
    <row r="16" spans="1:7" ht="33.75" customHeight="1" x14ac:dyDescent="0.25">
      <c r="A16" s="14"/>
      <c r="B16" s="15"/>
      <c r="C16" s="15"/>
      <c r="D16" s="16" t="s">
        <v>5</v>
      </c>
      <c r="E16" s="16" t="s">
        <v>6</v>
      </c>
      <c r="F16" s="16" t="s">
        <v>7</v>
      </c>
      <c r="G16" s="17" t="s">
        <v>6</v>
      </c>
    </row>
    <row r="17" spans="1:7" ht="37.5" customHeight="1" x14ac:dyDescent="0.25">
      <c r="A17" s="18" t="s">
        <v>8</v>
      </c>
      <c r="B17" s="19" t="s">
        <v>9</v>
      </c>
      <c r="C17" s="19"/>
      <c r="D17" s="20">
        <f>D18+D21+D24+D25+D28+D29+D30+D31</f>
        <v>61230757</v>
      </c>
      <c r="E17" s="20">
        <f>E18+E21+E24+E25+E28+E29+E30+E31</f>
        <v>61230757</v>
      </c>
      <c r="F17" s="20">
        <f>F18+F21+F24+F25+F28+F29+F30+F31</f>
        <v>0</v>
      </c>
      <c r="G17" s="21">
        <f>G18+G21+G24+G25+G28+G29+G30+G31</f>
        <v>0</v>
      </c>
    </row>
    <row r="18" spans="1:7" ht="26.25" customHeight="1" x14ac:dyDescent="0.25">
      <c r="A18" s="22" t="s">
        <v>10</v>
      </c>
      <c r="B18" s="23" t="s">
        <v>11</v>
      </c>
      <c r="C18" s="23"/>
      <c r="D18" s="24">
        <f>D19+D20</f>
        <v>0</v>
      </c>
      <c r="E18" s="24">
        <f>E19+E20</f>
        <v>0</v>
      </c>
      <c r="F18" s="24">
        <f>F19+F20</f>
        <v>0</v>
      </c>
      <c r="G18" s="25">
        <f>G19+G20</f>
        <v>0</v>
      </c>
    </row>
    <row r="19" spans="1:7" ht="26.25" customHeight="1" x14ac:dyDescent="0.25">
      <c r="A19" s="26" t="s">
        <v>12</v>
      </c>
      <c r="B19" s="27" t="s">
        <v>13</v>
      </c>
      <c r="C19" s="27"/>
      <c r="D19" s="28">
        <v>0</v>
      </c>
      <c r="E19" s="28">
        <v>0</v>
      </c>
      <c r="F19" s="28">
        <v>0</v>
      </c>
      <c r="G19" s="29">
        <v>0</v>
      </c>
    </row>
    <row r="20" spans="1:7" ht="26.25" customHeight="1" x14ac:dyDescent="0.25">
      <c r="A20" s="26" t="s">
        <v>14</v>
      </c>
      <c r="B20" s="27" t="s">
        <v>15</v>
      </c>
      <c r="C20" s="27"/>
      <c r="D20" s="28">
        <v>0</v>
      </c>
      <c r="E20" s="28">
        <v>0</v>
      </c>
      <c r="F20" s="28">
        <v>0</v>
      </c>
      <c r="G20" s="29">
        <v>0</v>
      </c>
    </row>
    <row r="21" spans="1:7" ht="26.25" customHeight="1" x14ac:dyDescent="0.25">
      <c r="A21" s="22" t="s">
        <v>16</v>
      </c>
      <c r="B21" s="23" t="s">
        <v>17</v>
      </c>
      <c r="C21" s="23"/>
      <c r="D21" s="24">
        <f>D22+D23</f>
        <v>61230757</v>
      </c>
      <c r="E21" s="24">
        <f>E22+E23</f>
        <v>61230757</v>
      </c>
      <c r="F21" s="24">
        <f>F22+F23</f>
        <v>0</v>
      </c>
      <c r="G21" s="25">
        <f>G22+G23</f>
        <v>0</v>
      </c>
    </row>
    <row r="22" spans="1:7" ht="26.25" customHeight="1" x14ac:dyDescent="0.25">
      <c r="A22" s="26" t="s">
        <v>18</v>
      </c>
      <c r="B22" s="27" t="s">
        <v>19</v>
      </c>
      <c r="C22" s="27"/>
      <c r="D22" s="28">
        <v>61230757</v>
      </c>
      <c r="E22" s="28">
        <v>61230757</v>
      </c>
      <c r="F22" s="28">
        <v>0</v>
      </c>
      <c r="G22" s="29">
        <v>0</v>
      </c>
    </row>
    <row r="23" spans="1:7" ht="37.5" customHeight="1" x14ac:dyDescent="0.25">
      <c r="A23" s="26" t="s">
        <v>20</v>
      </c>
      <c r="B23" s="27" t="s">
        <v>21</v>
      </c>
      <c r="C23" s="27"/>
      <c r="D23" s="28">
        <v>0</v>
      </c>
      <c r="E23" s="28">
        <v>0</v>
      </c>
      <c r="F23" s="28">
        <v>0</v>
      </c>
      <c r="G23" s="29">
        <v>0</v>
      </c>
    </row>
    <row r="24" spans="1:7" ht="37.5" customHeight="1" x14ac:dyDescent="0.25">
      <c r="A24" s="22" t="s">
        <v>22</v>
      </c>
      <c r="B24" s="23" t="s">
        <v>23</v>
      </c>
      <c r="C24" s="23"/>
      <c r="D24" s="24">
        <v>0</v>
      </c>
      <c r="E24" s="24">
        <v>0</v>
      </c>
      <c r="F24" s="24">
        <v>0</v>
      </c>
      <c r="G24" s="25">
        <v>0</v>
      </c>
    </row>
    <row r="25" spans="1:7" ht="48.75" customHeight="1" x14ac:dyDescent="0.25">
      <c r="A25" s="22" t="s">
        <v>24</v>
      </c>
      <c r="B25" s="23" t="s">
        <v>25</v>
      </c>
      <c r="C25" s="23"/>
      <c r="D25" s="24">
        <f>D26-D27</f>
        <v>0</v>
      </c>
      <c r="E25" s="24">
        <f>E26-E27</f>
        <v>0</v>
      </c>
      <c r="F25" s="24">
        <f>F26-F27</f>
        <v>0</v>
      </c>
      <c r="G25" s="25">
        <f>G26-G27</f>
        <v>0</v>
      </c>
    </row>
    <row r="26" spans="1:7" ht="48.75" customHeight="1" x14ac:dyDescent="0.25">
      <c r="A26" s="26" t="s">
        <v>26</v>
      </c>
      <c r="B26" s="27" t="s">
        <v>27</v>
      </c>
      <c r="C26" s="27"/>
      <c r="D26" s="28">
        <v>0</v>
      </c>
      <c r="E26" s="28">
        <v>0</v>
      </c>
      <c r="F26" s="28">
        <v>0</v>
      </c>
      <c r="G26" s="29">
        <v>0</v>
      </c>
    </row>
    <row r="27" spans="1:7" ht="51" x14ac:dyDescent="0.25">
      <c r="A27" s="26" t="s">
        <v>28</v>
      </c>
      <c r="B27" s="27" t="s">
        <v>29</v>
      </c>
      <c r="C27" s="27"/>
      <c r="D27" s="28">
        <v>0</v>
      </c>
      <c r="E27" s="28">
        <v>0</v>
      </c>
      <c r="F27" s="28">
        <v>0</v>
      </c>
      <c r="G27" s="29">
        <v>0</v>
      </c>
    </row>
    <row r="28" spans="1:7" ht="25.5" x14ac:dyDescent="0.25">
      <c r="A28" s="22" t="s">
        <v>30</v>
      </c>
      <c r="B28" s="23" t="s">
        <v>31</v>
      </c>
      <c r="C28" s="23"/>
      <c r="D28" s="24">
        <v>0</v>
      </c>
      <c r="E28" s="24">
        <v>0</v>
      </c>
      <c r="F28" s="24">
        <v>0</v>
      </c>
      <c r="G28" s="25">
        <v>0</v>
      </c>
    </row>
    <row r="29" spans="1:7" ht="51" x14ac:dyDescent="0.25">
      <c r="A29" s="22" t="s">
        <v>32</v>
      </c>
      <c r="B29" s="23" t="s">
        <v>33</v>
      </c>
      <c r="C29" s="23"/>
      <c r="D29" s="24">
        <v>0</v>
      </c>
      <c r="E29" s="24">
        <v>0</v>
      </c>
      <c r="F29" s="24">
        <v>0</v>
      </c>
      <c r="G29" s="25">
        <v>0</v>
      </c>
    </row>
    <row r="30" spans="1:7" ht="25.5" x14ac:dyDescent="0.25">
      <c r="A30" s="22" t="s">
        <v>34</v>
      </c>
      <c r="B30" s="23" t="s">
        <v>35</v>
      </c>
      <c r="C30" s="23"/>
      <c r="D30" s="24">
        <v>0</v>
      </c>
      <c r="E30" s="24">
        <v>0</v>
      </c>
      <c r="F30" s="24">
        <v>0</v>
      </c>
      <c r="G30" s="25">
        <v>0</v>
      </c>
    </row>
    <row r="31" spans="1:7" ht="102" x14ac:dyDescent="0.25">
      <c r="A31" s="22" t="s">
        <v>36</v>
      </c>
      <c r="B31" s="23" t="s">
        <v>37</v>
      </c>
      <c r="C31" s="23"/>
      <c r="D31" s="24">
        <v>0</v>
      </c>
      <c r="E31" s="24">
        <v>0</v>
      </c>
      <c r="F31" s="24">
        <v>0</v>
      </c>
      <c r="G31" s="25">
        <v>0</v>
      </c>
    </row>
    <row r="32" spans="1:7" ht="25.5" x14ac:dyDescent="0.25">
      <c r="A32" s="18" t="s">
        <v>38</v>
      </c>
      <c r="B32" s="19" t="s">
        <v>39</v>
      </c>
      <c r="C32" s="19"/>
      <c r="D32" s="20">
        <f>D33+D37+D38+D39+D40</f>
        <v>0</v>
      </c>
      <c r="E32" s="20">
        <f>E33+E37+E38+E39+E40</f>
        <v>0</v>
      </c>
      <c r="F32" s="20">
        <f>F33+F37+F38+F39+F40</f>
        <v>0</v>
      </c>
      <c r="G32" s="21">
        <f>G33+G37+G38+G39+G40</f>
        <v>0</v>
      </c>
    </row>
    <row r="33" spans="1:7" ht="51" x14ac:dyDescent="0.25">
      <c r="A33" s="22" t="s">
        <v>40</v>
      </c>
      <c r="B33" s="23" t="s">
        <v>41</v>
      </c>
      <c r="C33" s="23"/>
      <c r="D33" s="24">
        <f>D34+D35+D36</f>
        <v>0</v>
      </c>
      <c r="E33" s="24">
        <f>E34+E35+E36</f>
        <v>0</v>
      </c>
      <c r="F33" s="24">
        <f>F34+F35+F36</f>
        <v>0</v>
      </c>
      <c r="G33" s="25">
        <f>G34+G35+G36</f>
        <v>0</v>
      </c>
    </row>
    <row r="34" spans="1:7" ht="25.5" x14ac:dyDescent="0.25">
      <c r="A34" s="26" t="s">
        <v>42</v>
      </c>
      <c r="B34" s="27" t="s">
        <v>43</v>
      </c>
      <c r="C34" s="27"/>
      <c r="D34" s="28">
        <v>0</v>
      </c>
      <c r="E34" s="28">
        <v>0</v>
      </c>
      <c r="F34" s="28">
        <v>0</v>
      </c>
      <c r="G34" s="29">
        <v>0</v>
      </c>
    </row>
    <row r="35" spans="1:7" ht="25.5" x14ac:dyDescent="0.25">
      <c r="A35" s="26" t="s">
        <v>44</v>
      </c>
      <c r="B35" s="27" t="s">
        <v>45</v>
      </c>
      <c r="C35" s="27"/>
      <c r="D35" s="28">
        <v>0</v>
      </c>
      <c r="E35" s="28">
        <v>0</v>
      </c>
      <c r="F35" s="28">
        <v>0</v>
      </c>
      <c r="G35" s="29">
        <v>0</v>
      </c>
    </row>
    <row r="36" spans="1:7" ht="38.25" x14ac:dyDescent="0.25">
      <c r="A36" s="26" t="s">
        <v>46</v>
      </c>
      <c r="B36" s="27" t="s">
        <v>47</v>
      </c>
      <c r="C36" s="27"/>
      <c r="D36" s="28">
        <v>0</v>
      </c>
      <c r="E36" s="28">
        <v>0</v>
      </c>
      <c r="F36" s="28">
        <v>0</v>
      </c>
      <c r="G36" s="29">
        <v>0</v>
      </c>
    </row>
    <row r="37" spans="1:7" ht="38.25" x14ac:dyDescent="0.25">
      <c r="A37" s="22" t="s">
        <v>48</v>
      </c>
      <c r="B37" s="23" t="s">
        <v>49</v>
      </c>
      <c r="C37" s="23"/>
      <c r="D37" s="24">
        <v>0</v>
      </c>
      <c r="E37" s="24">
        <v>0</v>
      </c>
      <c r="F37" s="24">
        <v>0</v>
      </c>
      <c r="G37" s="25">
        <v>0</v>
      </c>
    </row>
    <row r="38" spans="1:7" ht="25.5" x14ac:dyDescent="0.25">
      <c r="A38" s="22" t="s">
        <v>50</v>
      </c>
      <c r="B38" s="23" t="s">
        <v>51</v>
      </c>
      <c r="C38" s="23"/>
      <c r="D38" s="24">
        <v>0</v>
      </c>
      <c r="E38" s="24">
        <v>0</v>
      </c>
      <c r="F38" s="24">
        <v>0</v>
      </c>
      <c r="G38" s="25">
        <v>0</v>
      </c>
    </row>
    <row r="39" spans="1:7" ht="76.5" x14ac:dyDescent="0.25">
      <c r="A39" s="22" t="s">
        <v>52</v>
      </c>
      <c r="B39" s="23" t="s">
        <v>53</v>
      </c>
      <c r="C39" s="23"/>
      <c r="D39" s="24">
        <v>0</v>
      </c>
      <c r="E39" s="24">
        <v>0</v>
      </c>
      <c r="F39" s="24">
        <v>0</v>
      </c>
      <c r="G39" s="25">
        <v>0</v>
      </c>
    </row>
    <row r="40" spans="1:7" ht="25.5" x14ac:dyDescent="0.25">
      <c r="A40" s="22" t="s">
        <v>54</v>
      </c>
      <c r="B40" s="23" t="s">
        <v>55</v>
      </c>
      <c r="C40" s="23"/>
      <c r="D40" s="24">
        <v>0</v>
      </c>
      <c r="E40" s="24">
        <v>0</v>
      </c>
      <c r="F40" s="24">
        <v>0</v>
      </c>
      <c r="G40" s="25">
        <v>0</v>
      </c>
    </row>
    <row r="41" spans="1:7" ht="25.5" x14ac:dyDescent="0.25">
      <c r="A41" s="18" t="s">
        <v>56</v>
      </c>
      <c r="B41" s="19" t="s">
        <v>57</v>
      </c>
      <c r="C41" s="19"/>
      <c r="D41" s="20">
        <f>D42+D43+D47+D48+D49+D50+D51+D52+D53+D54</f>
        <v>45899837</v>
      </c>
      <c r="E41" s="20">
        <f>E42+E43+E47+E48+E49+E50+E51+E52+E53+E54</f>
        <v>45899837</v>
      </c>
      <c r="F41" s="20">
        <f>F42+F43+F47+F48+F49+F50+F51+F52+F53+F54</f>
        <v>0</v>
      </c>
      <c r="G41" s="21">
        <f>G42+G43+G47+G48+G49+G50+G51+G52+G53+G54</f>
        <v>0</v>
      </c>
    </row>
    <row r="42" spans="1:7" ht="25.5" x14ac:dyDescent="0.25">
      <c r="A42" s="22" t="s">
        <v>58</v>
      </c>
      <c r="B42" s="23" t="s">
        <v>59</v>
      </c>
      <c r="C42" s="23"/>
      <c r="D42" s="24">
        <v>30994296</v>
      </c>
      <c r="E42" s="24">
        <v>30994296</v>
      </c>
      <c r="F42" s="24">
        <v>0</v>
      </c>
      <c r="G42" s="25">
        <v>0</v>
      </c>
    </row>
    <row r="43" spans="1:7" ht="25.5" x14ac:dyDescent="0.25">
      <c r="A43" s="22" t="s">
        <v>60</v>
      </c>
      <c r="B43" s="23" t="s">
        <v>61</v>
      </c>
      <c r="C43" s="23"/>
      <c r="D43" s="24">
        <v>4500000</v>
      </c>
      <c r="E43" s="24">
        <v>4500000</v>
      </c>
      <c r="F43" s="24">
        <v>0</v>
      </c>
      <c r="G43" s="25">
        <v>0</v>
      </c>
    </row>
    <row r="44" spans="1:7" ht="25.5" x14ac:dyDescent="0.25">
      <c r="A44" s="26" t="s">
        <v>62</v>
      </c>
      <c r="B44" s="27" t="s">
        <v>63</v>
      </c>
      <c r="C44" s="27"/>
      <c r="D44" s="28">
        <v>4500000</v>
      </c>
      <c r="E44" s="28">
        <v>4500000</v>
      </c>
      <c r="F44" s="28">
        <v>0</v>
      </c>
      <c r="G44" s="29">
        <v>0</v>
      </c>
    </row>
    <row r="45" spans="1:7" ht="25.5" x14ac:dyDescent="0.25">
      <c r="A45" s="26" t="s">
        <v>64</v>
      </c>
      <c r="B45" s="27" t="s">
        <v>65</v>
      </c>
      <c r="C45" s="27"/>
      <c r="D45" s="28">
        <v>0</v>
      </c>
      <c r="E45" s="28">
        <v>0</v>
      </c>
      <c r="F45" s="28">
        <v>0</v>
      </c>
      <c r="G45" s="29">
        <v>0</v>
      </c>
    </row>
    <row r="46" spans="1:7" ht="76.5" x14ac:dyDescent="0.25">
      <c r="A46" s="26" t="s">
        <v>66</v>
      </c>
      <c r="B46" s="27" t="s">
        <v>67</v>
      </c>
      <c r="C46" s="27"/>
      <c r="D46" s="28">
        <v>0</v>
      </c>
      <c r="E46" s="28">
        <v>0</v>
      </c>
      <c r="F46" s="28">
        <v>0</v>
      </c>
      <c r="G46" s="29">
        <v>0</v>
      </c>
    </row>
    <row r="47" spans="1:7" ht="25.5" x14ac:dyDescent="0.25">
      <c r="A47" s="22" t="s">
        <v>68</v>
      </c>
      <c r="B47" s="23" t="s">
        <v>69</v>
      </c>
      <c r="C47" s="23"/>
      <c r="D47" s="24">
        <v>2309996</v>
      </c>
      <c r="E47" s="24">
        <v>2309996</v>
      </c>
      <c r="F47" s="24">
        <v>0</v>
      </c>
      <c r="G47" s="25">
        <v>0</v>
      </c>
    </row>
    <row r="48" spans="1:7" ht="25.5" x14ac:dyDescent="0.25">
      <c r="A48" s="22" t="s">
        <v>70</v>
      </c>
      <c r="B48" s="23" t="s">
        <v>71</v>
      </c>
      <c r="C48" s="23"/>
      <c r="D48" s="24">
        <v>4950000</v>
      </c>
      <c r="E48" s="24">
        <v>4950000</v>
      </c>
      <c r="F48" s="24">
        <v>0</v>
      </c>
      <c r="G48" s="25">
        <v>0</v>
      </c>
    </row>
    <row r="49" spans="1:7" ht="25.5" x14ac:dyDescent="0.25">
      <c r="A49" s="22" t="s">
        <v>72</v>
      </c>
      <c r="B49" s="23" t="s">
        <v>73</v>
      </c>
      <c r="C49" s="23"/>
      <c r="D49" s="24">
        <v>0</v>
      </c>
      <c r="E49" s="24">
        <v>0</v>
      </c>
      <c r="F49" s="24">
        <v>0</v>
      </c>
      <c r="G49" s="25">
        <v>0</v>
      </c>
    </row>
    <row r="50" spans="1:7" ht="38.25" x14ac:dyDescent="0.25">
      <c r="A50" s="22" t="s">
        <v>74</v>
      </c>
      <c r="B50" s="23" t="s">
        <v>75</v>
      </c>
      <c r="C50" s="23"/>
      <c r="D50" s="24">
        <v>0</v>
      </c>
      <c r="E50" s="24">
        <v>0</v>
      </c>
      <c r="F50" s="24">
        <v>0</v>
      </c>
      <c r="G50" s="25">
        <v>0</v>
      </c>
    </row>
    <row r="51" spans="1:7" ht="38.25" x14ac:dyDescent="0.25">
      <c r="A51" s="22" t="s">
        <v>76</v>
      </c>
      <c r="B51" s="23" t="s">
        <v>77</v>
      </c>
      <c r="C51" s="23"/>
      <c r="D51" s="24">
        <v>0</v>
      </c>
      <c r="E51" s="24">
        <v>0</v>
      </c>
      <c r="F51" s="24">
        <v>0</v>
      </c>
      <c r="G51" s="25">
        <v>0</v>
      </c>
    </row>
    <row r="52" spans="1:7" ht="25.5" x14ac:dyDescent="0.25">
      <c r="A52" s="22" t="s">
        <v>78</v>
      </c>
      <c r="B52" s="23" t="s">
        <v>79</v>
      </c>
      <c r="C52" s="23"/>
      <c r="D52" s="24">
        <v>0</v>
      </c>
      <c r="E52" s="24">
        <v>0</v>
      </c>
      <c r="F52" s="24">
        <v>0</v>
      </c>
      <c r="G52" s="25">
        <v>0</v>
      </c>
    </row>
    <row r="53" spans="1:7" ht="25.5" x14ac:dyDescent="0.25">
      <c r="A53" s="22" t="s">
        <v>80</v>
      </c>
      <c r="B53" s="23" t="s">
        <v>81</v>
      </c>
      <c r="C53" s="23"/>
      <c r="D53" s="24">
        <v>0</v>
      </c>
      <c r="E53" s="24">
        <v>0</v>
      </c>
      <c r="F53" s="24">
        <v>0</v>
      </c>
      <c r="G53" s="25">
        <v>0</v>
      </c>
    </row>
    <row r="54" spans="1:7" ht="25.5" x14ac:dyDescent="0.25">
      <c r="A54" s="22" t="s">
        <v>82</v>
      </c>
      <c r="B54" s="23" t="s">
        <v>83</v>
      </c>
      <c r="C54" s="23"/>
      <c r="D54" s="24">
        <f>D55+D56+D57+D58+D59+D60+D61+D62+D63+D64+D65+D66+D67+D68</f>
        <v>3145545</v>
      </c>
      <c r="E54" s="24">
        <f>E55+E56+E57+E58+E59+E60+E61+E62+E63+E64+E65+E66+E67+E68</f>
        <v>3145545</v>
      </c>
      <c r="F54" s="24">
        <f>F55+F56+F57+F58+F59+F60+F61+F62+F63+F64+F65+F66+F67+F68</f>
        <v>0</v>
      </c>
      <c r="G54" s="25">
        <f>G55+G56+G57+G58+G59+G60+G61+G62+G63+G64+G65+G66+G67+G68</f>
        <v>0</v>
      </c>
    </row>
    <row r="55" spans="1:7" ht="38.25" x14ac:dyDescent="0.25">
      <c r="A55" s="26" t="s">
        <v>84</v>
      </c>
      <c r="B55" s="27" t="s">
        <v>85</v>
      </c>
      <c r="C55" s="27"/>
      <c r="D55" s="28">
        <v>2700000</v>
      </c>
      <c r="E55" s="28">
        <v>2700000</v>
      </c>
      <c r="F55" s="28">
        <v>0</v>
      </c>
      <c r="G55" s="29">
        <v>0</v>
      </c>
    </row>
    <row r="56" spans="1:7" ht="51" x14ac:dyDescent="0.25">
      <c r="A56" s="26" t="s">
        <v>86</v>
      </c>
      <c r="B56" s="27" t="s">
        <v>87</v>
      </c>
      <c r="C56" s="27"/>
      <c r="D56" s="28">
        <v>0</v>
      </c>
      <c r="E56" s="28">
        <v>0</v>
      </c>
      <c r="F56" s="28">
        <v>0</v>
      </c>
      <c r="G56" s="29">
        <v>0</v>
      </c>
    </row>
    <row r="57" spans="1:7" ht="25.5" x14ac:dyDescent="0.25">
      <c r="A57" s="26" t="s">
        <v>88</v>
      </c>
      <c r="B57" s="27" t="s">
        <v>89</v>
      </c>
      <c r="C57" s="27"/>
      <c r="D57" s="28">
        <v>0</v>
      </c>
      <c r="E57" s="28">
        <v>0</v>
      </c>
      <c r="F57" s="28">
        <v>0</v>
      </c>
      <c r="G57" s="29">
        <v>0</v>
      </c>
    </row>
    <row r="58" spans="1:7" ht="38.25" x14ac:dyDescent="0.25">
      <c r="A58" s="26" t="s">
        <v>90</v>
      </c>
      <c r="B58" s="27" t="s">
        <v>91</v>
      </c>
      <c r="C58" s="27"/>
      <c r="D58" s="28">
        <v>0</v>
      </c>
      <c r="E58" s="28">
        <v>0</v>
      </c>
      <c r="F58" s="28">
        <v>0</v>
      </c>
      <c r="G58" s="29">
        <v>0</v>
      </c>
    </row>
    <row r="59" spans="1:7" ht="25.5" x14ac:dyDescent="0.25">
      <c r="A59" s="26" t="s">
        <v>92</v>
      </c>
      <c r="B59" s="27" t="s">
        <v>93</v>
      </c>
      <c r="C59" s="27"/>
      <c r="D59" s="28">
        <v>0</v>
      </c>
      <c r="E59" s="28">
        <v>0</v>
      </c>
      <c r="F59" s="28">
        <v>0</v>
      </c>
      <c r="G59" s="29">
        <v>0</v>
      </c>
    </row>
    <row r="60" spans="1:7" ht="25.5" x14ac:dyDescent="0.25">
      <c r="A60" s="26" t="s">
        <v>94</v>
      </c>
      <c r="B60" s="27" t="s">
        <v>95</v>
      </c>
      <c r="C60" s="27"/>
      <c r="D60" s="28">
        <v>0</v>
      </c>
      <c r="E60" s="28">
        <v>0</v>
      </c>
      <c r="F60" s="28">
        <v>0</v>
      </c>
      <c r="G60" s="29">
        <v>0</v>
      </c>
    </row>
    <row r="61" spans="1:7" ht="25.5" x14ac:dyDescent="0.25">
      <c r="A61" s="26" t="s">
        <v>96</v>
      </c>
      <c r="B61" s="27" t="s">
        <v>97</v>
      </c>
      <c r="C61" s="27"/>
      <c r="D61" s="28">
        <v>445545</v>
      </c>
      <c r="E61" s="28">
        <v>445545</v>
      </c>
      <c r="F61" s="28">
        <v>0</v>
      </c>
      <c r="G61" s="29">
        <v>0</v>
      </c>
    </row>
    <row r="62" spans="1:7" ht="25.5" x14ac:dyDescent="0.25">
      <c r="A62" s="26" t="s">
        <v>98</v>
      </c>
      <c r="B62" s="27" t="s">
        <v>99</v>
      </c>
      <c r="C62" s="27"/>
      <c r="D62" s="28">
        <v>0</v>
      </c>
      <c r="E62" s="28">
        <v>0</v>
      </c>
      <c r="F62" s="28">
        <v>0</v>
      </c>
      <c r="G62" s="29">
        <v>0</v>
      </c>
    </row>
    <row r="63" spans="1:7" ht="38.25" x14ac:dyDescent="0.25">
      <c r="A63" s="26" t="s">
        <v>100</v>
      </c>
      <c r="B63" s="27" t="s">
        <v>101</v>
      </c>
      <c r="C63" s="27"/>
      <c r="D63" s="28">
        <v>0</v>
      </c>
      <c r="E63" s="28">
        <v>0</v>
      </c>
      <c r="F63" s="28">
        <v>0</v>
      </c>
      <c r="G63" s="29">
        <v>0</v>
      </c>
    </row>
    <row r="64" spans="1:7" ht="25.5" x14ac:dyDescent="0.25">
      <c r="A64" s="26" t="s">
        <v>102</v>
      </c>
      <c r="B64" s="27" t="s">
        <v>103</v>
      </c>
      <c r="C64" s="27"/>
      <c r="D64" s="28">
        <v>0</v>
      </c>
      <c r="E64" s="28">
        <v>0</v>
      </c>
      <c r="F64" s="28">
        <v>0</v>
      </c>
      <c r="G64" s="29">
        <v>0</v>
      </c>
    </row>
    <row r="65" spans="1:7" ht="38.25" x14ac:dyDescent="0.25">
      <c r="A65" s="26" t="s">
        <v>104</v>
      </c>
      <c r="B65" s="27" t="s">
        <v>105</v>
      </c>
      <c r="C65" s="27"/>
      <c r="D65" s="28">
        <v>0</v>
      </c>
      <c r="E65" s="28">
        <v>0</v>
      </c>
      <c r="F65" s="28">
        <v>0</v>
      </c>
      <c r="G65" s="29">
        <v>0</v>
      </c>
    </row>
    <row r="66" spans="1:7" ht="25.5" x14ac:dyDescent="0.25">
      <c r="A66" s="26" t="s">
        <v>106</v>
      </c>
      <c r="B66" s="27" t="s">
        <v>107</v>
      </c>
      <c r="C66" s="27"/>
      <c r="D66" s="28">
        <v>0</v>
      </c>
      <c r="E66" s="28">
        <v>0</v>
      </c>
      <c r="F66" s="28">
        <v>0</v>
      </c>
      <c r="G66" s="29">
        <v>0</v>
      </c>
    </row>
    <row r="67" spans="1:7" ht="25.5" x14ac:dyDescent="0.25">
      <c r="A67" s="26" t="s">
        <v>108</v>
      </c>
      <c r="B67" s="27" t="s">
        <v>109</v>
      </c>
      <c r="C67" s="27"/>
      <c r="D67" s="28">
        <v>0</v>
      </c>
      <c r="E67" s="28">
        <v>0</v>
      </c>
      <c r="F67" s="28">
        <v>0</v>
      </c>
      <c r="G67" s="29">
        <v>0</v>
      </c>
    </row>
    <row r="68" spans="1:7" ht="25.5" x14ac:dyDescent="0.25">
      <c r="A68" s="26" t="s">
        <v>110</v>
      </c>
      <c r="B68" s="27" t="s">
        <v>111</v>
      </c>
      <c r="C68" s="27"/>
      <c r="D68" s="28">
        <v>0</v>
      </c>
      <c r="E68" s="28">
        <v>0</v>
      </c>
      <c r="F68" s="28">
        <v>0</v>
      </c>
      <c r="G68" s="29">
        <v>0</v>
      </c>
    </row>
    <row r="69" spans="1:7" ht="38.25" x14ac:dyDescent="0.25">
      <c r="A69" s="18" t="s">
        <v>112</v>
      </c>
      <c r="B69" s="19" t="s">
        <v>113</v>
      </c>
      <c r="C69" s="19"/>
      <c r="D69" s="20">
        <f>D17-D32-D41</f>
        <v>15330920</v>
      </c>
      <c r="E69" s="20">
        <f>E17-E32-E41</f>
        <v>15330920</v>
      </c>
      <c r="F69" s="20">
        <f>F17-F32-F41</f>
        <v>0</v>
      </c>
      <c r="G69" s="21">
        <f>G17-G32-G41</f>
        <v>0</v>
      </c>
    </row>
    <row r="70" spans="1:7" ht="38.25" x14ac:dyDescent="0.25">
      <c r="A70" s="18" t="s">
        <v>114</v>
      </c>
      <c r="B70" s="19" t="s">
        <v>115</v>
      </c>
      <c r="C70" s="19"/>
      <c r="D70" s="20">
        <f>D71-D72</f>
        <v>0</v>
      </c>
      <c r="E70" s="20">
        <f>E71-E72</f>
        <v>0</v>
      </c>
      <c r="F70" s="20">
        <f>F71-F72</f>
        <v>0</v>
      </c>
      <c r="G70" s="21">
        <f>G71-G72</f>
        <v>0</v>
      </c>
    </row>
    <row r="71" spans="1:7" ht="25.5" x14ac:dyDescent="0.25">
      <c r="A71" s="22" t="s">
        <v>116</v>
      </c>
      <c r="B71" s="23" t="s">
        <v>117</v>
      </c>
      <c r="C71" s="23"/>
      <c r="D71" s="24">
        <v>0</v>
      </c>
      <c r="E71" s="24">
        <v>0</v>
      </c>
      <c r="F71" s="24">
        <v>0</v>
      </c>
      <c r="G71" s="25">
        <v>0</v>
      </c>
    </row>
    <row r="72" spans="1:7" ht="25.5" x14ac:dyDescent="0.25">
      <c r="A72" s="22" t="s">
        <v>118</v>
      </c>
      <c r="B72" s="23" t="s">
        <v>119</v>
      </c>
      <c r="C72" s="23"/>
      <c r="D72" s="24">
        <v>0</v>
      </c>
      <c r="E72" s="24">
        <v>0</v>
      </c>
      <c r="F72" s="24">
        <v>0</v>
      </c>
      <c r="G72" s="25">
        <v>0</v>
      </c>
    </row>
    <row r="73" spans="1:7" ht="38.25" x14ac:dyDescent="0.25">
      <c r="A73" s="18" t="s">
        <v>120</v>
      </c>
      <c r="B73" s="19" t="s">
        <v>121</v>
      </c>
      <c r="C73" s="19"/>
      <c r="D73" s="20">
        <f>D69+D70</f>
        <v>15330920</v>
      </c>
      <c r="E73" s="20">
        <f>E69+E70</f>
        <v>15330920</v>
      </c>
      <c r="F73" s="20">
        <f>F69+F70</f>
        <v>0</v>
      </c>
      <c r="G73" s="21">
        <f>G69+G70</f>
        <v>0</v>
      </c>
    </row>
    <row r="74" spans="1:7" ht="25.5" x14ac:dyDescent="0.25">
      <c r="A74" s="22" t="s">
        <v>122</v>
      </c>
      <c r="B74" s="23" t="s">
        <v>123</v>
      </c>
      <c r="C74" s="23"/>
      <c r="D74" s="24">
        <v>15330920</v>
      </c>
      <c r="E74" s="24">
        <v>15330920</v>
      </c>
      <c r="F74" s="24">
        <v>0</v>
      </c>
      <c r="G74" s="25">
        <v>0</v>
      </c>
    </row>
    <row r="75" spans="1:7" ht="25.5" x14ac:dyDescent="0.25">
      <c r="A75" s="22" t="s">
        <v>124</v>
      </c>
      <c r="B75" s="23" t="s">
        <v>125</v>
      </c>
      <c r="C75" s="23"/>
      <c r="D75" s="24">
        <v>0</v>
      </c>
      <c r="E75" s="24">
        <v>0</v>
      </c>
      <c r="F75" s="24">
        <v>0</v>
      </c>
      <c r="G75" s="25">
        <v>0</v>
      </c>
    </row>
    <row r="76" spans="1:7" ht="25.5" x14ac:dyDescent="0.25">
      <c r="A76" s="18" t="s">
        <v>126</v>
      </c>
      <c r="B76" s="19" t="s">
        <v>127</v>
      </c>
      <c r="C76" s="19"/>
      <c r="D76" s="20">
        <v>0</v>
      </c>
      <c r="E76" s="20">
        <v>0</v>
      </c>
      <c r="F76" s="20">
        <v>0</v>
      </c>
      <c r="G76" s="21">
        <v>0</v>
      </c>
    </row>
    <row r="77" spans="1:7" ht="38.25" x14ac:dyDescent="0.25">
      <c r="A77" s="30" t="s">
        <v>128</v>
      </c>
      <c r="B77" s="31" t="s">
        <v>129</v>
      </c>
      <c r="C77" s="31"/>
      <c r="D77" s="32">
        <f>D73-D76</f>
        <v>15330920</v>
      </c>
      <c r="E77" s="32">
        <f>E73-E76</f>
        <v>15330920</v>
      </c>
      <c r="F77" s="32">
        <f>F73-F76</f>
        <v>0</v>
      </c>
      <c r="G77" s="33">
        <f>G73-G76</f>
        <v>0</v>
      </c>
    </row>
    <row r="78" spans="1:7" ht="26.25" customHeight="1" x14ac:dyDescent="0.25">
      <c r="A78" s="1"/>
    </row>
    <row r="79" spans="1:7" ht="26.25" customHeight="1" x14ac:dyDescent="0.25">
      <c r="A79" s="1"/>
    </row>
    <row r="80" spans="1:7" ht="10.5" customHeight="1" x14ac:dyDescent="0.25">
      <c r="A80" s="1"/>
      <c r="B80" s="1"/>
      <c r="C80" s="1"/>
      <c r="D80" s="1"/>
    </row>
    <row r="81" spans="1:4" ht="15" customHeight="1" x14ac:dyDescent="0.2">
      <c r="A81" s="34"/>
      <c r="B81" s="5"/>
      <c r="C81" s="35"/>
    </row>
    <row r="82" spans="1:4" ht="15" customHeight="1" x14ac:dyDescent="0.2">
      <c r="A82" s="6"/>
      <c r="B82" s="36"/>
      <c r="C82" s="37"/>
    </row>
    <row r="83" spans="1:4" ht="15.75" customHeight="1" x14ac:dyDescent="0.25">
      <c r="A83" s="1"/>
      <c r="B83" s="1"/>
      <c r="C83" s="1"/>
      <c r="D83" s="1"/>
    </row>
  </sheetData>
  <mergeCells count="5">
    <mergeCell ref="A15:A16"/>
    <mergeCell ref="B15:B16"/>
    <mergeCell ref="C15:C16"/>
    <mergeCell ref="D15:E15"/>
    <mergeCell ref="F15:G15"/>
  </mergeCells>
  <printOptions horizontalCentered="1"/>
  <pageMargins left="0" right="0" top="0.58999997377395597" bottom="0.58999997377395597" header="0.5" footer="0.5"/>
  <pageSetup paperSize="9" scale="87"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1"/>
  <sheetViews>
    <sheetView showGridLines="0" showZeros="0" showOutlineSymbols="0" view="pageBreakPreview" zoomScaleNormal="100" zoomScaleSheetLayoutView="100"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16384" width="9.140625" style="3"/>
  </cols>
  <sheetData>
    <row r="1" spans="1:5" ht="45.75" customHeight="1" x14ac:dyDescent="0.25">
      <c r="A1" s="1"/>
      <c r="B1" s="1"/>
      <c r="C1" s="2"/>
    </row>
    <row r="2" spans="1:5" ht="24.75" customHeight="1" x14ac:dyDescent="0.25">
      <c r="A2" s="38"/>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9"/>
      <c r="C14" s="9"/>
    </row>
    <row r="15" spans="1:5" ht="36" customHeight="1" x14ac:dyDescent="0.25">
      <c r="A15" s="40" t="s">
        <v>130</v>
      </c>
      <c r="B15" s="41" t="s">
        <v>1</v>
      </c>
      <c r="C15" s="41" t="s">
        <v>131</v>
      </c>
      <c r="D15" s="42" t="s">
        <v>132</v>
      </c>
      <c r="E15" s="43" t="s">
        <v>133</v>
      </c>
    </row>
    <row r="16" spans="1:5" ht="26.25" customHeight="1" x14ac:dyDescent="0.25">
      <c r="A16" s="44" t="s">
        <v>134</v>
      </c>
      <c r="B16" s="45" t="s">
        <v>135</v>
      </c>
      <c r="C16" s="45"/>
      <c r="D16" s="20">
        <v>0</v>
      </c>
      <c r="E16" s="46">
        <v>0</v>
      </c>
    </row>
    <row r="17" spans="1:5" ht="26.25" customHeight="1" x14ac:dyDescent="0.25">
      <c r="A17" s="44" t="s">
        <v>136</v>
      </c>
      <c r="B17" s="45" t="s">
        <v>137</v>
      </c>
      <c r="C17" s="45"/>
      <c r="D17" s="20">
        <f>D18+D23+D24</f>
        <v>125717613891</v>
      </c>
      <c r="E17" s="46">
        <f>E18+E23+E24</f>
        <v>0</v>
      </c>
    </row>
    <row r="18" spans="1:5" ht="26.25" customHeight="1" x14ac:dyDescent="0.25">
      <c r="A18" s="47" t="s">
        <v>138</v>
      </c>
      <c r="B18" s="48" t="s">
        <v>139</v>
      </c>
      <c r="C18" s="48"/>
      <c r="D18" s="24">
        <f>D19+D20+D21+D22</f>
        <v>117613891</v>
      </c>
      <c r="E18" s="49">
        <f>E19+E20+E21+E22</f>
        <v>0</v>
      </c>
    </row>
    <row r="19" spans="1:5" ht="26.25" customHeight="1" x14ac:dyDescent="0.25">
      <c r="A19" s="50" t="s">
        <v>140</v>
      </c>
      <c r="B19" s="51" t="s">
        <v>141</v>
      </c>
      <c r="C19" s="51"/>
      <c r="D19" s="28">
        <v>0</v>
      </c>
      <c r="E19" s="52">
        <v>0</v>
      </c>
    </row>
    <row r="20" spans="1:5" ht="26.25" customHeight="1" x14ac:dyDescent="0.25">
      <c r="A20" s="50" t="s">
        <v>142</v>
      </c>
      <c r="B20" s="51" t="s">
        <v>143</v>
      </c>
      <c r="C20" s="51"/>
      <c r="D20" s="28">
        <v>0</v>
      </c>
      <c r="E20" s="52">
        <v>0</v>
      </c>
    </row>
    <row r="21" spans="1:5" ht="26.25" customHeight="1" x14ac:dyDescent="0.25">
      <c r="A21" s="50" t="s">
        <v>144</v>
      </c>
      <c r="B21" s="51" t="s">
        <v>145</v>
      </c>
      <c r="C21" s="51"/>
      <c r="D21" s="28">
        <v>117613891</v>
      </c>
      <c r="E21" s="52">
        <v>0</v>
      </c>
    </row>
    <row r="22" spans="1:5" ht="26.25" customHeight="1" x14ac:dyDescent="0.25">
      <c r="A22" s="50" t="s">
        <v>146</v>
      </c>
      <c r="B22" s="51" t="s">
        <v>147</v>
      </c>
      <c r="C22" s="51"/>
      <c r="D22" s="28">
        <v>0</v>
      </c>
      <c r="E22" s="52">
        <v>0</v>
      </c>
    </row>
    <row r="23" spans="1:5" ht="26.25" customHeight="1" x14ac:dyDescent="0.25">
      <c r="A23" s="47" t="s">
        <v>148</v>
      </c>
      <c r="B23" s="48" t="s">
        <v>149</v>
      </c>
      <c r="C23" s="48"/>
      <c r="D23" s="24">
        <v>125600000000</v>
      </c>
      <c r="E23" s="49">
        <v>0</v>
      </c>
    </row>
    <row r="24" spans="1:5" ht="26.25" customHeight="1" x14ac:dyDescent="0.25">
      <c r="A24" s="47" t="s">
        <v>150</v>
      </c>
      <c r="B24" s="48" t="s">
        <v>151</v>
      </c>
      <c r="C24" s="48"/>
      <c r="D24" s="24">
        <v>0</v>
      </c>
      <c r="E24" s="49">
        <v>0</v>
      </c>
    </row>
    <row r="25" spans="1:5" ht="26.25" customHeight="1" x14ac:dyDescent="0.25">
      <c r="A25" s="44" t="s">
        <v>152</v>
      </c>
      <c r="B25" s="45" t="s">
        <v>153</v>
      </c>
      <c r="C25" s="45"/>
      <c r="D25" s="20">
        <f>D26-D36</f>
        <v>0</v>
      </c>
      <c r="E25" s="46">
        <f>E26-E36</f>
        <v>0</v>
      </c>
    </row>
    <row r="26" spans="1:5" ht="26.25" customHeight="1" x14ac:dyDescent="0.25">
      <c r="A26" s="47" t="s">
        <v>154</v>
      </c>
      <c r="B26" s="48" t="s">
        <v>155</v>
      </c>
      <c r="C26" s="48"/>
      <c r="D26" s="24">
        <f>D27+D28+D29+D30+D31+D32+D33+D34+D35</f>
        <v>0</v>
      </c>
      <c r="E26" s="49">
        <f>E27+E28+E29+E30+E31+E32+E33+E34+E35</f>
        <v>0</v>
      </c>
    </row>
    <row r="27" spans="1:5" ht="26.25" customHeight="1" x14ac:dyDescent="0.25">
      <c r="A27" s="50" t="s">
        <v>156</v>
      </c>
      <c r="B27" s="51" t="s">
        <v>157</v>
      </c>
      <c r="C27" s="51"/>
      <c r="D27" s="28">
        <v>0</v>
      </c>
      <c r="E27" s="52">
        <v>0</v>
      </c>
    </row>
    <row r="28" spans="1:5" ht="26.25" customHeight="1" x14ac:dyDescent="0.25">
      <c r="A28" s="50" t="s">
        <v>158</v>
      </c>
      <c r="B28" s="51" t="s">
        <v>159</v>
      </c>
      <c r="C28" s="51"/>
      <c r="D28" s="28">
        <v>0</v>
      </c>
      <c r="E28" s="52">
        <v>0</v>
      </c>
    </row>
    <row r="29" spans="1:5" ht="26.25" customHeight="1" x14ac:dyDescent="0.25">
      <c r="A29" s="50" t="s">
        <v>160</v>
      </c>
      <c r="B29" s="51" t="s">
        <v>161</v>
      </c>
      <c r="C29" s="51"/>
      <c r="D29" s="28">
        <v>0</v>
      </c>
      <c r="E29" s="52">
        <v>0</v>
      </c>
    </row>
    <row r="30" spans="1:5" ht="25.5" x14ac:dyDescent="0.25">
      <c r="A30" s="50" t="s">
        <v>162</v>
      </c>
      <c r="B30" s="51" t="s">
        <v>163</v>
      </c>
      <c r="C30" s="51"/>
      <c r="D30" s="28">
        <v>0</v>
      </c>
      <c r="E30" s="52">
        <v>0</v>
      </c>
    </row>
    <row r="31" spans="1:5" ht="25.5" x14ac:dyDescent="0.25">
      <c r="A31" s="50" t="s">
        <v>164</v>
      </c>
      <c r="B31" s="51" t="s">
        <v>165</v>
      </c>
      <c r="C31" s="51"/>
      <c r="D31" s="28">
        <v>0</v>
      </c>
      <c r="E31" s="52">
        <v>0</v>
      </c>
    </row>
    <row r="32" spans="1:5" ht="25.5" x14ac:dyDescent="0.25">
      <c r="A32" s="50" t="s">
        <v>166</v>
      </c>
      <c r="B32" s="51" t="s">
        <v>167</v>
      </c>
      <c r="C32" s="51"/>
      <c r="D32" s="28">
        <v>0</v>
      </c>
      <c r="E32" s="52">
        <v>0</v>
      </c>
    </row>
    <row r="33" spans="1:5" ht="25.5" x14ac:dyDescent="0.25">
      <c r="A33" s="50" t="s">
        <v>168</v>
      </c>
      <c r="B33" s="51" t="s">
        <v>169</v>
      </c>
      <c r="C33" s="51"/>
      <c r="D33" s="28">
        <v>0</v>
      </c>
      <c r="E33" s="52">
        <v>0</v>
      </c>
    </row>
    <row r="34" spans="1:5" ht="25.5" x14ac:dyDescent="0.25">
      <c r="A34" s="50" t="s">
        <v>170</v>
      </c>
      <c r="B34" s="51" t="s">
        <v>171</v>
      </c>
      <c r="C34" s="51"/>
      <c r="D34" s="28">
        <v>0</v>
      </c>
      <c r="E34" s="52">
        <v>0</v>
      </c>
    </row>
    <row r="35" spans="1:5" ht="25.5" x14ac:dyDescent="0.25">
      <c r="A35" s="50" t="s">
        <v>172</v>
      </c>
      <c r="B35" s="51" t="s">
        <v>173</v>
      </c>
      <c r="C35" s="51"/>
      <c r="D35" s="28">
        <v>0</v>
      </c>
      <c r="E35" s="52">
        <v>0</v>
      </c>
    </row>
    <row r="36" spans="1:5" ht="25.5" x14ac:dyDescent="0.25">
      <c r="A36" s="47" t="s">
        <v>174</v>
      </c>
      <c r="B36" s="48" t="s">
        <v>175</v>
      </c>
      <c r="C36" s="48"/>
      <c r="D36" s="24">
        <v>0</v>
      </c>
      <c r="E36" s="49">
        <v>0</v>
      </c>
    </row>
    <row r="37" spans="1:5" ht="25.5" x14ac:dyDescent="0.25">
      <c r="A37" s="44" t="s">
        <v>176</v>
      </c>
      <c r="B37" s="45" t="s">
        <v>177</v>
      </c>
      <c r="C37" s="45"/>
      <c r="D37" s="20">
        <f>D38+D40+D54-D59</f>
        <v>5505753</v>
      </c>
      <c r="E37" s="46">
        <f>E38+E40+E54-E59</f>
        <v>0</v>
      </c>
    </row>
    <row r="38" spans="1:5" ht="25.5" x14ac:dyDescent="0.25">
      <c r="A38" s="47" t="s">
        <v>178</v>
      </c>
      <c r="B38" s="48" t="s">
        <v>179</v>
      </c>
      <c r="C38" s="48"/>
      <c r="D38" s="24">
        <v>0</v>
      </c>
      <c r="E38" s="49">
        <v>0</v>
      </c>
    </row>
    <row r="39" spans="1:5" ht="25.5" x14ac:dyDescent="0.25">
      <c r="A39" s="47" t="s">
        <v>180</v>
      </c>
      <c r="B39" s="48" t="s">
        <v>181</v>
      </c>
      <c r="C39" s="48"/>
      <c r="D39" s="24">
        <v>0</v>
      </c>
      <c r="E39" s="49">
        <v>0</v>
      </c>
    </row>
    <row r="40" spans="1:5" ht="25.5" x14ac:dyDescent="0.25">
      <c r="A40" s="47" t="s">
        <v>182</v>
      </c>
      <c r="B40" s="48" t="s">
        <v>183</v>
      </c>
      <c r="C40" s="48"/>
      <c r="D40" s="24">
        <f>D41+D47+D48</f>
        <v>5505753</v>
      </c>
      <c r="E40" s="49">
        <f>E41+E47+E48</f>
        <v>0</v>
      </c>
    </row>
    <row r="41" spans="1:5" ht="25.5" x14ac:dyDescent="0.25">
      <c r="A41" s="47" t="s">
        <v>184</v>
      </c>
      <c r="B41" s="48" t="s">
        <v>185</v>
      </c>
      <c r="C41" s="48"/>
      <c r="D41" s="24">
        <f>D42+D43+D44+D45+D46</f>
        <v>0</v>
      </c>
      <c r="E41" s="49">
        <f>E42+E43+E44+E45+E46</f>
        <v>0</v>
      </c>
    </row>
    <row r="42" spans="1:5" ht="25.5" x14ac:dyDescent="0.25">
      <c r="A42" s="50" t="s">
        <v>186</v>
      </c>
      <c r="B42" s="51" t="s">
        <v>187</v>
      </c>
      <c r="C42" s="51"/>
      <c r="D42" s="28">
        <v>0</v>
      </c>
      <c r="E42" s="52">
        <v>0</v>
      </c>
    </row>
    <row r="43" spans="1:5" ht="25.5" x14ac:dyDescent="0.25">
      <c r="A43" s="50" t="s">
        <v>188</v>
      </c>
      <c r="B43" s="51" t="s">
        <v>189</v>
      </c>
      <c r="C43" s="51"/>
      <c r="D43" s="28">
        <v>0</v>
      </c>
      <c r="E43" s="52">
        <v>0</v>
      </c>
    </row>
    <row r="44" spans="1:5" ht="38.25" x14ac:dyDescent="0.25">
      <c r="A44" s="50" t="s">
        <v>190</v>
      </c>
      <c r="B44" s="51" t="s">
        <v>191</v>
      </c>
      <c r="C44" s="51"/>
      <c r="D44" s="28">
        <v>0</v>
      </c>
      <c r="E44" s="52">
        <v>0</v>
      </c>
    </row>
    <row r="45" spans="1:5" ht="38.25" x14ac:dyDescent="0.25">
      <c r="A45" s="50" t="s">
        <v>192</v>
      </c>
      <c r="B45" s="51" t="s">
        <v>193</v>
      </c>
      <c r="C45" s="51"/>
      <c r="D45" s="28">
        <v>0</v>
      </c>
      <c r="E45" s="52">
        <v>0</v>
      </c>
    </row>
    <row r="46" spans="1:5" ht="25.5" x14ac:dyDescent="0.25">
      <c r="A46" s="50" t="s">
        <v>194</v>
      </c>
      <c r="B46" s="51" t="s">
        <v>195</v>
      </c>
      <c r="C46" s="51"/>
      <c r="D46" s="28">
        <v>0</v>
      </c>
      <c r="E46" s="52">
        <v>0</v>
      </c>
    </row>
    <row r="47" spans="1:5" ht="38.25" x14ac:dyDescent="0.25">
      <c r="A47" s="47" t="s">
        <v>196</v>
      </c>
      <c r="B47" s="48" t="s">
        <v>197</v>
      </c>
      <c r="C47" s="48"/>
      <c r="D47" s="24">
        <v>0</v>
      </c>
      <c r="E47" s="49">
        <v>0</v>
      </c>
    </row>
    <row r="48" spans="1:5" ht="25.5" x14ac:dyDescent="0.25">
      <c r="A48" s="47" t="s">
        <v>198</v>
      </c>
      <c r="B48" s="48" t="s">
        <v>199</v>
      </c>
      <c r="C48" s="48"/>
      <c r="D48" s="24">
        <f>D49+D50+D51+D52+D53</f>
        <v>5505753</v>
      </c>
      <c r="E48" s="49">
        <f>E49+E50+E51+E52+E53</f>
        <v>0</v>
      </c>
    </row>
    <row r="49" spans="1:5" ht="25.5" x14ac:dyDescent="0.25">
      <c r="A49" s="50" t="s">
        <v>200</v>
      </c>
      <c r="B49" s="51" t="s">
        <v>201</v>
      </c>
      <c r="C49" s="51"/>
      <c r="D49" s="28">
        <v>0</v>
      </c>
      <c r="E49" s="52">
        <v>0</v>
      </c>
    </row>
    <row r="50" spans="1:5" ht="25.5" x14ac:dyDescent="0.25">
      <c r="A50" s="50" t="s">
        <v>202</v>
      </c>
      <c r="B50" s="51" t="s">
        <v>203</v>
      </c>
      <c r="C50" s="51"/>
      <c r="D50" s="28">
        <v>0</v>
      </c>
      <c r="E50" s="52">
        <v>0</v>
      </c>
    </row>
    <row r="51" spans="1:5" ht="38.25" x14ac:dyDescent="0.25">
      <c r="A51" s="50" t="s">
        <v>204</v>
      </c>
      <c r="B51" s="51" t="s">
        <v>205</v>
      </c>
      <c r="C51" s="51"/>
      <c r="D51" s="28">
        <v>5505753</v>
      </c>
      <c r="E51" s="52">
        <v>0</v>
      </c>
    </row>
    <row r="52" spans="1:5" ht="38.25" x14ac:dyDescent="0.25">
      <c r="A52" s="50" t="s">
        <v>206</v>
      </c>
      <c r="B52" s="51" t="s">
        <v>207</v>
      </c>
      <c r="C52" s="51"/>
      <c r="D52" s="28">
        <v>0</v>
      </c>
      <c r="E52" s="52">
        <v>0</v>
      </c>
    </row>
    <row r="53" spans="1:5" ht="25.5" x14ac:dyDescent="0.25">
      <c r="A53" s="50" t="s">
        <v>208</v>
      </c>
      <c r="B53" s="51" t="s">
        <v>209</v>
      </c>
      <c r="C53" s="51"/>
      <c r="D53" s="28">
        <v>0</v>
      </c>
      <c r="E53" s="52">
        <v>0</v>
      </c>
    </row>
    <row r="54" spans="1:5" ht="25.5" x14ac:dyDescent="0.25">
      <c r="A54" s="47" t="s">
        <v>210</v>
      </c>
      <c r="B54" s="48" t="s">
        <v>211</v>
      </c>
      <c r="C54" s="48"/>
      <c r="D54" s="24">
        <f>D55+D56+D58</f>
        <v>0</v>
      </c>
      <c r="E54" s="49">
        <f>E55+E56+E58</f>
        <v>0</v>
      </c>
    </row>
    <row r="55" spans="1:5" ht="25.5" x14ac:dyDescent="0.25">
      <c r="A55" s="50" t="s">
        <v>212</v>
      </c>
      <c r="B55" s="51" t="s">
        <v>213</v>
      </c>
      <c r="C55" s="51"/>
      <c r="D55" s="28">
        <v>0</v>
      </c>
      <c r="E55" s="52">
        <v>0</v>
      </c>
    </row>
    <row r="56" spans="1:5" ht="25.5" x14ac:dyDescent="0.25">
      <c r="A56" s="50" t="s">
        <v>214</v>
      </c>
      <c r="B56" s="51" t="s">
        <v>215</v>
      </c>
      <c r="C56" s="51"/>
      <c r="D56" s="28">
        <f>D57</f>
        <v>0</v>
      </c>
      <c r="E56" s="52">
        <f>E57</f>
        <v>0</v>
      </c>
    </row>
    <row r="57" spans="1:5" ht="25.5" x14ac:dyDescent="0.25">
      <c r="A57" s="50" t="s">
        <v>216</v>
      </c>
      <c r="B57" s="51" t="s">
        <v>217</v>
      </c>
      <c r="C57" s="51"/>
      <c r="D57" s="28">
        <v>0</v>
      </c>
      <c r="E57" s="52">
        <v>0</v>
      </c>
    </row>
    <row r="58" spans="1:5" ht="25.5" x14ac:dyDescent="0.25">
      <c r="A58" s="50" t="s">
        <v>218</v>
      </c>
      <c r="B58" s="51" t="s">
        <v>219</v>
      </c>
      <c r="C58" s="51"/>
      <c r="D58" s="28">
        <v>0</v>
      </c>
      <c r="E58" s="52">
        <v>0</v>
      </c>
    </row>
    <row r="59" spans="1:5" ht="25.5" x14ac:dyDescent="0.25">
      <c r="A59" s="47" t="s">
        <v>220</v>
      </c>
      <c r="B59" s="48" t="s">
        <v>221</v>
      </c>
      <c r="C59" s="48"/>
      <c r="D59" s="24">
        <v>0</v>
      </c>
      <c r="E59" s="49">
        <v>0</v>
      </c>
    </row>
    <row r="60" spans="1:5" ht="25.5" x14ac:dyDescent="0.25">
      <c r="A60" s="44" t="s">
        <v>222</v>
      </c>
      <c r="B60" s="45" t="s">
        <v>223</v>
      </c>
      <c r="C60" s="45"/>
      <c r="D60" s="20">
        <f>D17+D25+D37</f>
        <v>125723119644</v>
      </c>
      <c r="E60" s="46">
        <f>E17+E25+E37</f>
        <v>0</v>
      </c>
    </row>
    <row r="61" spans="1:5" ht="25.5" x14ac:dyDescent="0.25">
      <c r="A61" s="44" t="s">
        <v>224</v>
      </c>
      <c r="B61" s="45" t="s">
        <v>225</v>
      </c>
      <c r="C61" s="45"/>
      <c r="D61" s="20">
        <v>0</v>
      </c>
      <c r="E61" s="46">
        <v>0</v>
      </c>
    </row>
    <row r="62" spans="1:5" ht="25.5" x14ac:dyDescent="0.25">
      <c r="A62" s="47" t="s">
        <v>226</v>
      </c>
      <c r="B62" s="48" t="s">
        <v>227</v>
      </c>
      <c r="C62" s="48"/>
      <c r="D62" s="24">
        <f>D63+D64</f>
        <v>0</v>
      </c>
      <c r="E62" s="49">
        <f>E63+E64</f>
        <v>0</v>
      </c>
    </row>
    <row r="63" spans="1:5" ht="25.5" x14ac:dyDescent="0.25">
      <c r="A63" s="50" t="s">
        <v>228</v>
      </c>
      <c r="B63" s="51" t="s">
        <v>229</v>
      </c>
      <c r="C63" s="51"/>
      <c r="D63" s="28">
        <v>0</v>
      </c>
      <c r="E63" s="52">
        <v>0</v>
      </c>
    </row>
    <row r="64" spans="1:5" ht="25.5" x14ac:dyDescent="0.25">
      <c r="A64" s="50" t="s">
        <v>230</v>
      </c>
      <c r="B64" s="51" t="s">
        <v>231</v>
      </c>
      <c r="C64" s="51"/>
      <c r="D64" s="28">
        <v>0</v>
      </c>
      <c r="E64" s="52">
        <v>0</v>
      </c>
    </row>
    <row r="65" spans="1:5" ht="25.5" x14ac:dyDescent="0.25">
      <c r="A65" s="47" t="s">
        <v>232</v>
      </c>
      <c r="B65" s="48" t="s">
        <v>233</v>
      </c>
      <c r="C65" s="48"/>
      <c r="D65" s="24">
        <v>0</v>
      </c>
      <c r="E65" s="49">
        <v>0</v>
      </c>
    </row>
    <row r="66" spans="1:5" ht="51" x14ac:dyDescent="0.25">
      <c r="A66" s="47" t="s">
        <v>234</v>
      </c>
      <c r="B66" s="48" t="s">
        <v>235</v>
      </c>
      <c r="C66" s="48"/>
      <c r="D66" s="24">
        <f>D67+D68</f>
        <v>0</v>
      </c>
      <c r="E66" s="49">
        <f>E67+E68</f>
        <v>0</v>
      </c>
    </row>
    <row r="67" spans="1:5" ht="25.5" x14ac:dyDescent="0.25">
      <c r="A67" s="50" t="s">
        <v>236</v>
      </c>
      <c r="B67" s="51" t="s">
        <v>237</v>
      </c>
      <c r="C67" s="51"/>
      <c r="D67" s="28">
        <v>0</v>
      </c>
      <c r="E67" s="52">
        <v>0</v>
      </c>
    </row>
    <row r="68" spans="1:5" ht="38.25" x14ac:dyDescent="0.25">
      <c r="A68" s="50" t="s">
        <v>238</v>
      </c>
      <c r="B68" s="51" t="s">
        <v>239</v>
      </c>
      <c r="C68" s="51"/>
      <c r="D68" s="28">
        <v>0</v>
      </c>
      <c r="E68" s="52">
        <v>0</v>
      </c>
    </row>
    <row r="69" spans="1:5" ht="25.5" x14ac:dyDescent="0.25">
      <c r="A69" s="47" t="s">
        <v>240</v>
      </c>
      <c r="B69" s="48" t="s">
        <v>241</v>
      </c>
      <c r="C69" s="48"/>
      <c r="D69" s="24">
        <v>270000</v>
      </c>
      <c r="E69" s="49">
        <v>0</v>
      </c>
    </row>
    <row r="70" spans="1:5" ht="25.5" x14ac:dyDescent="0.25">
      <c r="A70" s="47" t="s">
        <v>242</v>
      </c>
      <c r="B70" s="48" t="s">
        <v>243</v>
      </c>
      <c r="C70" s="48"/>
      <c r="D70" s="24">
        <v>0</v>
      </c>
      <c r="E70" s="49">
        <v>0</v>
      </c>
    </row>
    <row r="71" spans="1:5" ht="25.5" x14ac:dyDescent="0.25">
      <c r="A71" s="47" t="s">
        <v>244</v>
      </c>
      <c r="B71" s="48" t="s">
        <v>245</v>
      </c>
      <c r="C71" s="48"/>
      <c r="D71" s="24">
        <f>D72+D75+D76+D77+D78</f>
        <v>2430000</v>
      </c>
      <c r="E71" s="49">
        <f>E72+E75+E76+E77+E78</f>
        <v>0</v>
      </c>
    </row>
    <row r="72" spans="1:5" ht="25.5" x14ac:dyDescent="0.25">
      <c r="A72" s="50" t="s">
        <v>246</v>
      </c>
      <c r="B72" s="51" t="s">
        <v>247</v>
      </c>
      <c r="C72" s="51"/>
      <c r="D72" s="28">
        <f>D73+D74</f>
        <v>0</v>
      </c>
      <c r="E72" s="52">
        <f>E73+E74</f>
        <v>0</v>
      </c>
    </row>
    <row r="73" spans="1:5" ht="25.5" x14ac:dyDescent="0.25">
      <c r="A73" s="50" t="s">
        <v>248</v>
      </c>
      <c r="B73" s="51" t="s">
        <v>249</v>
      </c>
      <c r="C73" s="51"/>
      <c r="D73" s="28">
        <v>0</v>
      </c>
      <c r="E73" s="52">
        <v>0</v>
      </c>
    </row>
    <row r="74" spans="1:5" ht="25.5" x14ac:dyDescent="0.25">
      <c r="A74" s="50" t="s">
        <v>250</v>
      </c>
      <c r="B74" s="51" t="s">
        <v>251</v>
      </c>
      <c r="C74" s="51"/>
      <c r="D74" s="28">
        <v>0</v>
      </c>
      <c r="E74" s="52">
        <v>0</v>
      </c>
    </row>
    <row r="75" spans="1:5" ht="25.5" x14ac:dyDescent="0.25">
      <c r="A75" s="50" t="s">
        <v>252</v>
      </c>
      <c r="B75" s="51" t="s">
        <v>253</v>
      </c>
      <c r="C75" s="51"/>
      <c r="D75" s="28">
        <v>0</v>
      </c>
      <c r="E75" s="52">
        <v>0</v>
      </c>
    </row>
    <row r="76" spans="1:5" ht="25.5" x14ac:dyDescent="0.25">
      <c r="A76" s="50" t="s">
        <v>254</v>
      </c>
      <c r="B76" s="51" t="s">
        <v>255</v>
      </c>
      <c r="C76" s="51"/>
      <c r="D76" s="28">
        <v>0</v>
      </c>
      <c r="E76" s="52">
        <v>0</v>
      </c>
    </row>
    <row r="77" spans="1:5" ht="25.5" x14ac:dyDescent="0.25">
      <c r="A77" s="50" t="s">
        <v>256</v>
      </c>
      <c r="B77" s="51" t="s">
        <v>257</v>
      </c>
      <c r="C77" s="51"/>
      <c r="D77" s="28">
        <v>0</v>
      </c>
      <c r="E77" s="52">
        <v>0</v>
      </c>
    </row>
    <row r="78" spans="1:5" ht="38.25" x14ac:dyDescent="0.25">
      <c r="A78" s="50" t="s">
        <v>258</v>
      </c>
      <c r="B78" s="51" t="s">
        <v>259</v>
      </c>
      <c r="C78" s="51"/>
      <c r="D78" s="28">
        <v>2430000</v>
      </c>
      <c r="E78" s="52">
        <v>0</v>
      </c>
    </row>
    <row r="79" spans="1:5" ht="25.5" x14ac:dyDescent="0.25">
      <c r="A79" s="47" t="s">
        <v>260</v>
      </c>
      <c r="B79" s="48" t="s">
        <v>261</v>
      </c>
      <c r="C79" s="48"/>
      <c r="D79" s="24">
        <f>D80+D81</f>
        <v>187</v>
      </c>
      <c r="E79" s="49">
        <f>E80+E81</f>
        <v>0</v>
      </c>
    </row>
    <row r="80" spans="1:5" ht="25.5" x14ac:dyDescent="0.25">
      <c r="A80" s="50" t="s">
        <v>262</v>
      </c>
      <c r="B80" s="51" t="s">
        <v>263</v>
      </c>
      <c r="C80" s="51"/>
      <c r="D80" s="28">
        <v>187</v>
      </c>
      <c r="E80" s="52">
        <v>0</v>
      </c>
    </row>
    <row r="81" spans="1:5" ht="25.5" x14ac:dyDescent="0.25">
      <c r="A81" s="50" t="s">
        <v>264</v>
      </c>
      <c r="B81" s="51" t="s">
        <v>265</v>
      </c>
      <c r="C81" s="51"/>
      <c r="D81" s="28">
        <v>0</v>
      </c>
      <c r="E81" s="52">
        <v>0</v>
      </c>
    </row>
    <row r="82" spans="1:5" ht="25.5" x14ac:dyDescent="0.25">
      <c r="A82" s="47" t="s">
        <v>266</v>
      </c>
      <c r="B82" s="48" t="s">
        <v>267</v>
      </c>
      <c r="C82" s="48"/>
      <c r="D82" s="24">
        <v>0</v>
      </c>
      <c r="E82" s="49">
        <v>0</v>
      </c>
    </row>
    <row r="83" spans="1:5" ht="25.5" x14ac:dyDescent="0.25">
      <c r="A83" s="47" t="s">
        <v>268</v>
      </c>
      <c r="B83" s="48" t="s">
        <v>269</v>
      </c>
      <c r="C83" s="48"/>
      <c r="D83" s="24">
        <f>D84+D85+D89+D90+D91</f>
        <v>42754292</v>
      </c>
      <c r="E83" s="49">
        <f>E84+E85+E89+E90+E91</f>
        <v>0</v>
      </c>
    </row>
    <row r="84" spans="1:5" ht="25.5" x14ac:dyDescent="0.25">
      <c r="A84" s="50" t="s">
        <v>270</v>
      </c>
      <c r="B84" s="51" t="s">
        <v>271</v>
      </c>
      <c r="C84" s="51"/>
      <c r="D84" s="28">
        <v>30994296</v>
      </c>
      <c r="E84" s="52">
        <v>0</v>
      </c>
    </row>
    <row r="85" spans="1:5" ht="25.5" x14ac:dyDescent="0.25">
      <c r="A85" s="50" t="s">
        <v>272</v>
      </c>
      <c r="B85" s="51" t="s">
        <v>273</v>
      </c>
      <c r="C85" s="51"/>
      <c r="D85" s="28">
        <f>D86+D87+D88</f>
        <v>4500000</v>
      </c>
      <c r="E85" s="52">
        <f>E86+E87+E88</f>
        <v>0</v>
      </c>
    </row>
    <row r="86" spans="1:5" ht="25.5" x14ac:dyDescent="0.25">
      <c r="A86" s="50" t="s">
        <v>274</v>
      </c>
      <c r="B86" s="51" t="s">
        <v>275</v>
      </c>
      <c r="C86" s="51"/>
      <c r="D86" s="28">
        <v>4500000</v>
      </c>
      <c r="E86" s="52">
        <v>0</v>
      </c>
    </row>
    <row r="87" spans="1:5" ht="25.5" x14ac:dyDescent="0.25">
      <c r="A87" s="50" t="s">
        <v>276</v>
      </c>
      <c r="B87" s="51" t="s">
        <v>277</v>
      </c>
      <c r="C87" s="51"/>
      <c r="D87" s="28">
        <v>0</v>
      </c>
      <c r="E87" s="52">
        <v>0</v>
      </c>
    </row>
    <row r="88" spans="1:5" ht="25.5" x14ac:dyDescent="0.25">
      <c r="A88" s="50" t="s">
        <v>278</v>
      </c>
      <c r="B88" s="51" t="s">
        <v>279</v>
      </c>
      <c r="C88" s="51"/>
      <c r="D88" s="28">
        <v>0</v>
      </c>
      <c r="E88" s="52">
        <v>0</v>
      </c>
    </row>
    <row r="89" spans="1:5" ht="25.5" x14ac:dyDescent="0.25">
      <c r="A89" s="50" t="s">
        <v>280</v>
      </c>
      <c r="B89" s="51" t="s">
        <v>281</v>
      </c>
      <c r="C89" s="51"/>
      <c r="D89" s="28">
        <v>4950000</v>
      </c>
      <c r="E89" s="52">
        <v>0</v>
      </c>
    </row>
    <row r="90" spans="1:5" ht="25.5" x14ac:dyDescent="0.25">
      <c r="A90" s="50" t="s">
        <v>282</v>
      </c>
      <c r="B90" s="51" t="s">
        <v>283</v>
      </c>
      <c r="C90" s="51"/>
      <c r="D90" s="28">
        <v>2309996</v>
      </c>
      <c r="E90" s="52">
        <v>0</v>
      </c>
    </row>
    <row r="91" spans="1:5" ht="25.5" x14ac:dyDescent="0.25">
      <c r="A91" s="50" t="s">
        <v>284</v>
      </c>
      <c r="B91" s="51" t="s">
        <v>285</v>
      </c>
      <c r="C91" s="51"/>
      <c r="D91" s="28">
        <v>0</v>
      </c>
      <c r="E91" s="52">
        <v>0</v>
      </c>
    </row>
    <row r="92" spans="1:5" ht="25.5" x14ac:dyDescent="0.25">
      <c r="A92" s="47" t="s">
        <v>286</v>
      </c>
      <c r="B92" s="48" t="s">
        <v>287</v>
      </c>
      <c r="C92" s="48"/>
      <c r="D92" s="24">
        <f>D93+D94+D95+D96+D97+D98</f>
        <v>445545</v>
      </c>
      <c r="E92" s="49">
        <f>E93+E94+E95+E96+E97+E98</f>
        <v>0</v>
      </c>
    </row>
    <row r="93" spans="1:5" ht="25.5" x14ac:dyDescent="0.25">
      <c r="A93" s="50" t="s">
        <v>288</v>
      </c>
      <c r="B93" s="51" t="s">
        <v>289</v>
      </c>
      <c r="C93" s="51"/>
      <c r="D93" s="28">
        <v>0</v>
      </c>
      <c r="E93" s="52">
        <v>0</v>
      </c>
    </row>
    <row r="94" spans="1:5" ht="38.25" x14ac:dyDescent="0.25">
      <c r="A94" s="50" t="s">
        <v>290</v>
      </c>
      <c r="B94" s="51" t="s">
        <v>291</v>
      </c>
      <c r="C94" s="51"/>
      <c r="D94" s="28">
        <v>0</v>
      </c>
      <c r="E94" s="52">
        <v>0</v>
      </c>
    </row>
    <row r="95" spans="1:5" ht="25.5" x14ac:dyDescent="0.25">
      <c r="A95" s="50" t="s">
        <v>292</v>
      </c>
      <c r="B95" s="51" t="s">
        <v>293</v>
      </c>
      <c r="C95" s="51"/>
      <c r="D95" s="28">
        <v>445545</v>
      </c>
      <c r="E95" s="52">
        <v>0</v>
      </c>
    </row>
    <row r="96" spans="1:5" ht="25.5" x14ac:dyDescent="0.25">
      <c r="A96" s="50" t="s">
        <v>294</v>
      </c>
      <c r="B96" s="51" t="s">
        <v>295</v>
      </c>
      <c r="C96" s="51"/>
      <c r="D96" s="28">
        <v>0</v>
      </c>
      <c r="E96" s="52">
        <v>0</v>
      </c>
    </row>
    <row r="97" spans="1:5" ht="25.5" x14ac:dyDescent="0.25">
      <c r="A97" s="50" t="s">
        <v>296</v>
      </c>
      <c r="B97" s="51" t="s">
        <v>297</v>
      </c>
      <c r="C97" s="51"/>
      <c r="D97" s="28">
        <v>0</v>
      </c>
      <c r="E97" s="52">
        <v>0</v>
      </c>
    </row>
    <row r="98" spans="1:5" ht="25.5" x14ac:dyDescent="0.25">
      <c r="A98" s="50" t="s">
        <v>298</v>
      </c>
      <c r="B98" s="51" t="s">
        <v>299</v>
      </c>
      <c r="C98" s="51"/>
      <c r="D98" s="28">
        <v>0</v>
      </c>
      <c r="E98" s="52">
        <v>0</v>
      </c>
    </row>
    <row r="99" spans="1:5" ht="25.5" x14ac:dyDescent="0.25">
      <c r="A99" s="44" t="s">
        <v>300</v>
      </c>
      <c r="B99" s="45" t="s">
        <v>301</v>
      </c>
      <c r="C99" s="45"/>
      <c r="D99" s="20">
        <f>D62+D65+D66+D69+D70+D71+D79+D82+D83+D92</f>
        <v>45900024</v>
      </c>
      <c r="E99" s="46">
        <f>E62+E65+E66+E69+E70+E71+E79+E82+E83+E92</f>
        <v>0</v>
      </c>
    </row>
    <row r="100" spans="1:5" ht="38.25" x14ac:dyDescent="0.25">
      <c r="A100" s="44" t="s">
        <v>302</v>
      </c>
      <c r="B100" s="45" t="s">
        <v>303</v>
      </c>
      <c r="C100" s="45"/>
      <c r="D100" s="20">
        <f>D60-D99</f>
        <v>125677219620</v>
      </c>
      <c r="E100" s="46">
        <f>E60-E99</f>
        <v>0</v>
      </c>
    </row>
    <row r="101" spans="1:5" ht="25.5" x14ac:dyDescent="0.25">
      <c r="A101" s="47" t="s">
        <v>304</v>
      </c>
      <c r="B101" s="48" t="s">
        <v>305</v>
      </c>
      <c r="C101" s="48"/>
      <c r="D101" s="24">
        <f>D102+D103</f>
        <v>125661888700</v>
      </c>
      <c r="E101" s="49">
        <f>E102+E103</f>
        <v>0</v>
      </c>
    </row>
    <row r="102" spans="1:5" ht="25.5" x14ac:dyDescent="0.25">
      <c r="A102" s="47" t="s">
        <v>306</v>
      </c>
      <c r="B102" s="48" t="s">
        <v>307</v>
      </c>
      <c r="C102" s="48"/>
      <c r="D102" s="24">
        <v>125661888700</v>
      </c>
      <c r="E102" s="49">
        <v>0</v>
      </c>
    </row>
    <row r="103" spans="1:5" ht="25.5" x14ac:dyDescent="0.25">
      <c r="A103" s="47" t="s">
        <v>308</v>
      </c>
      <c r="B103" s="48" t="s">
        <v>309</v>
      </c>
      <c r="C103" s="48"/>
      <c r="D103" s="24">
        <v>0</v>
      </c>
      <c r="E103" s="49">
        <v>0</v>
      </c>
    </row>
    <row r="104" spans="1:5" ht="25.5" x14ac:dyDescent="0.25">
      <c r="A104" s="47" t="s">
        <v>310</v>
      </c>
      <c r="B104" s="48" t="s">
        <v>311</v>
      </c>
      <c r="C104" s="48"/>
      <c r="D104" s="24">
        <v>0</v>
      </c>
      <c r="E104" s="49">
        <v>0</v>
      </c>
    </row>
    <row r="105" spans="1:5" ht="25.5" x14ac:dyDescent="0.25">
      <c r="A105" s="47" t="s">
        <v>312</v>
      </c>
      <c r="B105" s="48" t="s">
        <v>313</v>
      </c>
      <c r="C105" s="48"/>
      <c r="D105" s="24">
        <f>D106+D107</f>
        <v>15330920</v>
      </c>
      <c r="E105" s="49">
        <f>E106+E107</f>
        <v>0</v>
      </c>
    </row>
    <row r="106" spans="1:5" ht="25.5" x14ac:dyDescent="0.25">
      <c r="A106" s="50" t="s">
        <v>314</v>
      </c>
      <c r="B106" s="51" t="s">
        <v>315</v>
      </c>
      <c r="C106" s="51"/>
      <c r="D106" s="28">
        <v>0</v>
      </c>
      <c r="E106" s="52">
        <v>0</v>
      </c>
    </row>
    <row r="107" spans="1:5" ht="25.5" x14ac:dyDescent="0.25">
      <c r="A107" s="50" t="s">
        <v>316</v>
      </c>
      <c r="B107" s="51" t="s">
        <v>317</v>
      </c>
      <c r="C107" s="51"/>
      <c r="D107" s="28">
        <v>15330920</v>
      </c>
      <c r="E107" s="52">
        <v>0</v>
      </c>
    </row>
    <row r="108" spans="1:5" ht="38.25" x14ac:dyDescent="0.25">
      <c r="A108" s="53" t="s">
        <v>318</v>
      </c>
      <c r="B108" s="54" t="s">
        <v>319</v>
      </c>
      <c r="C108" s="54"/>
      <c r="D108" s="55">
        <v>10001.219999999999</v>
      </c>
      <c r="E108" s="56">
        <v>0</v>
      </c>
    </row>
    <row r="109" spans="1:5" ht="25.5" x14ac:dyDescent="0.25">
      <c r="A109" s="44" t="s">
        <v>320</v>
      </c>
      <c r="B109" s="45" t="s">
        <v>321</v>
      </c>
      <c r="C109" s="45"/>
      <c r="D109" s="20">
        <f>D110+D111</f>
        <v>0</v>
      </c>
      <c r="E109" s="46">
        <f>E110+E111</f>
        <v>0</v>
      </c>
    </row>
    <row r="110" spans="1:5" ht="25.5" x14ac:dyDescent="0.25">
      <c r="A110" s="47" t="s">
        <v>322</v>
      </c>
      <c r="B110" s="48" t="s">
        <v>323</v>
      </c>
      <c r="C110" s="48"/>
      <c r="D110" s="24">
        <v>0</v>
      </c>
      <c r="E110" s="49">
        <v>0</v>
      </c>
    </row>
    <row r="111" spans="1:5" ht="38.25" x14ac:dyDescent="0.25">
      <c r="A111" s="47" t="s">
        <v>324</v>
      </c>
      <c r="B111" s="48" t="s">
        <v>325</v>
      </c>
      <c r="C111" s="48"/>
      <c r="D111" s="24">
        <v>0</v>
      </c>
      <c r="E111" s="49">
        <v>0</v>
      </c>
    </row>
    <row r="112" spans="1:5" ht="25.5" x14ac:dyDescent="0.25">
      <c r="A112" s="44" t="s">
        <v>326</v>
      </c>
      <c r="B112" s="45" t="s">
        <v>327</v>
      </c>
      <c r="C112" s="45"/>
      <c r="D112" s="20">
        <v>0</v>
      </c>
      <c r="E112" s="46">
        <v>0</v>
      </c>
    </row>
    <row r="113" spans="1:5" ht="25.5" x14ac:dyDescent="0.25">
      <c r="A113" s="47" t="s">
        <v>328</v>
      </c>
      <c r="B113" s="48" t="s">
        <v>329</v>
      </c>
      <c r="C113" s="48"/>
      <c r="D113" s="24">
        <v>0</v>
      </c>
      <c r="E113" s="49">
        <v>0</v>
      </c>
    </row>
    <row r="114" spans="1:5" ht="25.5" x14ac:dyDescent="0.25">
      <c r="A114" s="47" t="s">
        <v>330</v>
      </c>
      <c r="B114" s="48" t="s">
        <v>331</v>
      </c>
      <c r="C114" s="48"/>
      <c r="D114" s="24">
        <v>0</v>
      </c>
      <c r="E114" s="49">
        <v>0</v>
      </c>
    </row>
    <row r="115" spans="1:5" ht="25.5" x14ac:dyDescent="0.25">
      <c r="A115" s="47" t="s">
        <v>332</v>
      </c>
      <c r="B115" s="48" t="s">
        <v>333</v>
      </c>
      <c r="C115" s="48"/>
      <c r="D115" s="24">
        <v>0</v>
      </c>
      <c r="E115" s="49">
        <v>0</v>
      </c>
    </row>
    <row r="116" spans="1:5" ht="25.5" x14ac:dyDescent="0.25">
      <c r="A116" s="57" t="s">
        <v>334</v>
      </c>
      <c r="B116" s="58" t="s">
        <v>335</v>
      </c>
      <c r="C116" s="58"/>
      <c r="D116" s="59">
        <v>12566188.869999999</v>
      </c>
      <c r="E116" s="60">
        <v>0</v>
      </c>
    </row>
    <row r="117" spans="1:5" ht="26.25" customHeight="1" x14ac:dyDescent="0.25">
      <c r="A117" s="1"/>
    </row>
    <row r="118" spans="1:5" ht="5.25" customHeight="1" x14ac:dyDescent="0.25">
      <c r="A118" s="1"/>
      <c r="B118" s="1"/>
      <c r="C118" s="1"/>
      <c r="D118" s="1"/>
    </row>
    <row r="119" spans="1:5" ht="15" customHeight="1" x14ac:dyDescent="0.2">
      <c r="A119" s="34"/>
      <c r="B119" s="5"/>
      <c r="C119" s="35"/>
    </row>
    <row r="120" spans="1:5" ht="15" customHeight="1" x14ac:dyDescent="0.2">
      <c r="A120" s="6"/>
      <c r="B120" s="36"/>
      <c r="C120" s="37"/>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pageSetUpPr fitToPage="1"/>
  </sheetPr>
  <dimension ref="A1:E70"/>
  <sheetViews>
    <sheetView showGridLines="0" showZeros="0" tabSelected="1" showOutlineSymbols="0" view="pageBreakPreview" zoomScaleNormal="100" zoomScaleSheetLayoutView="100" workbookViewId="0"/>
  </sheetViews>
  <sheetFormatPr defaultRowHeight="15" x14ac:dyDescent="0.25"/>
  <cols>
    <col min="1" max="1" width="51.140625" style="3" customWidth="1"/>
    <col min="2" max="2" width="5.7109375" style="3" customWidth="1"/>
    <col min="3" max="3" width="8.5703125" style="3" customWidth="1"/>
    <col min="4" max="4" width="19.85546875" style="3" customWidth="1"/>
    <col min="5" max="5" width="23" style="3" customWidth="1"/>
    <col min="6" max="16384" width="9.140625" style="3"/>
  </cols>
  <sheetData>
    <row r="1" spans="1:3" ht="28.5" customHeight="1" x14ac:dyDescent="0.2">
      <c r="A1" s="1"/>
      <c r="B1" s="1"/>
      <c r="C1" s="71"/>
    </row>
    <row r="2" spans="1:3" ht="35.25" customHeight="1" x14ac:dyDescent="0.25">
      <c r="A2" s="72"/>
    </row>
    <row r="3" spans="1:3" ht="6.75" customHeight="1" x14ac:dyDescent="0.25">
      <c r="A3" s="1"/>
      <c r="B3" s="1"/>
      <c r="C3" s="1"/>
    </row>
    <row r="4" spans="1:3" ht="15.75" customHeight="1" x14ac:dyDescent="0.25">
      <c r="A4" s="64"/>
    </row>
    <row r="5" spans="1:3" ht="15.75" customHeight="1" x14ac:dyDescent="0.25">
      <c r="A5" s="73"/>
    </row>
    <row r="6" spans="1:3" ht="11.25" customHeight="1" x14ac:dyDescent="0.25">
      <c r="A6" s="74"/>
    </row>
    <row r="7" spans="1:3" ht="9" customHeight="1" x14ac:dyDescent="0.25">
      <c r="A7" s="1"/>
      <c r="B7" s="1"/>
      <c r="C7" s="75"/>
    </row>
    <row r="8" spans="1:3" ht="15.75" customHeight="1" x14ac:dyDescent="0.25">
      <c r="A8" s="62"/>
      <c r="B8" s="62"/>
    </row>
    <row r="9" spans="1:3" ht="15.75" customHeight="1" x14ac:dyDescent="0.25">
      <c r="A9" s="1"/>
      <c r="B9" s="1"/>
    </row>
    <row r="10" spans="1:3" ht="15.75" customHeight="1" x14ac:dyDescent="0.25">
      <c r="A10" s="62"/>
      <c r="B10" s="62"/>
    </row>
    <row r="11" spans="1:3" ht="15.75" customHeight="1" x14ac:dyDescent="0.25">
      <c r="A11" s="1"/>
      <c r="B11" s="1"/>
    </row>
    <row r="12" spans="1:3" ht="15.75" customHeight="1" x14ac:dyDescent="0.25">
      <c r="A12" s="62"/>
      <c r="B12" s="62"/>
    </row>
    <row r="13" spans="1:3" ht="15.75" customHeight="1" x14ac:dyDescent="0.25">
      <c r="A13" s="1"/>
      <c r="B13" s="1"/>
    </row>
    <row r="14" spans="1:3" ht="15.75" customHeight="1" x14ac:dyDescent="0.25">
      <c r="A14" s="62"/>
      <c r="B14" s="62"/>
    </row>
    <row r="15" spans="1:3" ht="15.75" customHeight="1" x14ac:dyDescent="0.25">
      <c r="A15" s="1"/>
      <c r="B15" s="1"/>
    </row>
    <row r="16" spans="1:3" ht="15.75" customHeight="1" x14ac:dyDescent="0.25">
      <c r="A16" s="9"/>
      <c r="B16" s="9"/>
      <c r="C16" s="9"/>
    </row>
    <row r="17" spans="1:5" ht="39.75" customHeight="1" x14ac:dyDescent="0.25">
      <c r="A17" s="65" t="s">
        <v>336</v>
      </c>
      <c r="B17" s="66" t="s">
        <v>1</v>
      </c>
      <c r="C17" s="66" t="s">
        <v>2</v>
      </c>
      <c r="D17" s="66" t="s">
        <v>5</v>
      </c>
      <c r="E17" s="67" t="s">
        <v>337</v>
      </c>
    </row>
    <row r="18" spans="1:5" ht="26.25" customHeight="1" x14ac:dyDescent="0.25">
      <c r="A18" s="18" t="s">
        <v>338</v>
      </c>
      <c r="B18" s="19" t="s">
        <v>135</v>
      </c>
      <c r="C18" s="19"/>
      <c r="D18" s="68">
        <v>0</v>
      </c>
      <c r="E18" s="76">
        <v>0</v>
      </c>
    </row>
    <row r="19" spans="1:5" ht="26.25" customHeight="1" x14ac:dyDescent="0.25">
      <c r="A19" s="18" t="s">
        <v>339</v>
      </c>
      <c r="B19" s="19" t="s">
        <v>9</v>
      </c>
      <c r="C19" s="19"/>
      <c r="D19" s="68">
        <v>15330920</v>
      </c>
      <c r="E19" s="76">
        <v>0</v>
      </c>
    </row>
    <row r="20" spans="1:5" ht="37.5" customHeight="1" x14ac:dyDescent="0.25">
      <c r="A20" s="18" t="s">
        <v>340</v>
      </c>
      <c r="B20" s="19" t="s">
        <v>11</v>
      </c>
      <c r="C20" s="19"/>
      <c r="D20" s="68">
        <v>0</v>
      </c>
      <c r="E20" s="76">
        <v>0</v>
      </c>
    </row>
    <row r="21" spans="1:5" ht="37.5" customHeight="1" x14ac:dyDescent="0.25">
      <c r="A21" s="22" t="s">
        <v>341</v>
      </c>
      <c r="B21" s="23" t="s">
        <v>17</v>
      </c>
      <c r="C21" s="23"/>
      <c r="D21" s="69">
        <f>D22+D23</f>
        <v>0</v>
      </c>
      <c r="E21" s="77">
        <f>E22+E23</f>
        <v>0</v>
      </c>
    </row>
    <row r="22" spans="1:5" ht="26.25" customHeight="1" x14ac:dyDescent="0.25">
      <c r="A22" s="22" t="s">
        <v>342</v>
      </c>
      <c r="B22" s="23" t="s">
        <v>19</v>
      </c>
      <c r="C22" s="23"/>
      <c r="D22" s="69">
        <v>0</v>
      </c>
      <c r="E22" s="77">
        <v>0</v>
      </c>
    </row>
    <row r="23" spans="1:5" ht="37.5" customHeight="1" x14ac:dyDescent="0.25">
      <c r="A23" s="22" t="s">
        <v>343</v>
      </c>
      <c r="B23" s="23" t="s">
        <v>21</v>
      </c>
      <c r="C23" s="23"/>
      <c r="D23" s="69">
        <v>0</v>
      </c>
      <c r="E23" s="77">
        <v>0</v>
      </c>
    </row>
    <row r="24" spans="1:5" ht="26.25" customHeight="1" x14ac:dyDescent="0.25">
      <c r="A24" s="22" t="s">
        <v>344</v>
      </c>
      <c r="B24" s="23" t="s">
        <v>23</v>
      </c>
      <c r="C24" s="23"/>
      <c r="D24" s="69">
        <v>0</v>
      </c>
      <c r="E24" s="77">
        <v>0</v>
      </c>
    </row>
    <row r="25" spans="1:5" ht="48.75" customHeight="1" x14ac:dyDescent="0.25">
      <c r="A25" s="18" t="s">
        <v>345</v>
      </c>
      <c r="B25" s="19" t="s">
        <v>25</v>
      </c>
      <c r="C25" s="19"/>
      <c r="D25" s="68">
        <f>D19+D20</f>
        <v>15330920</v>
      </c>
      <c r="E25" s="76">
        <f>E19+E20</f>
        <v>0</v>
      </c>
    </row>
    <row r="26" spans="1:5" ht="26.25" customHeight="1" x14ac:dyDescent="0.25">
      <c r="A26" s="22" t="s">
        <v>346</v>
      </c>
      <c r="B26" s="23" t="s">
        <v>57</v>
      </c>
      <c r="C26" s="23"/>
      <c r="D26" s="69">
        <v>0</v>
      </c>
      <c r="E26" s="77">
        <v>0</v>
      </c>
    </row>
    <row r="27" spans="1:5" ht="37.5" customHeight="1" x14ac:dyDescent="0.25">
      <c r="A27" s="22" t="s">
        <v>347</v>
      </c>
      <c r="B27" s="23" t="s">
        <v>31</v>
      </c>
      <c r="C27" s="23"/>
      <c r="D27" s="69">
        <v>0</v>
      </c>
      <c r="E27" s="77">
        <v>0</v>
      </c>
    </row>
    <row r="28" spans="1:5" ht="26.25" customHeight="1" x14ac:dyDescent="0.25">
      <c r="A28" s="22" t="s">
        <v>348</v>
      </c>
      <c r="B28" s="23" t="s">
        <v>33</v>
      </c>
      <c r="C28" s="23"/>
      <c r="D28" s="69">
        <v>-5505753</v>
      </c>
      <c r="E28" s="77">
        <v>0</v>
      </c>
    </row>
    <row r="29" spans="1:5" ht="26.25" customHeight="1" x14ac:dyDescent="0.25">
      <c r="A29" s="22" t="s">
        <v>349</v>
      </c>
      <c r="B29" s="23" t="s">
        <v>35</v>
      </c>
      <c r="C29" s="23"/>
      <c r="D29" s="69">
        <v>0</v>
      </c>
      <c r="E29" s="77">
        <v>0</v>
      </c>
    </row>
    <row r="30" spans="1:5" ht="26.25" customHeight="1" x14ac:dyDescent="0.25">
      <c r="A30" s="22" t="s">
        <v>350</v>
      </c>
      <c r="B30" s="23" t="s">
        <v>37</v>
      </c>
      <c r="C30" s="23"/>
      <c r="D30" s="69">
        <v>0</v>
      </c>
      <c r="E30" s="77">
        <v>0</v>
      </c>
    </row>
    <row r="31" spans="1:5" ht="37.5" customHeight="1" x14ac:dyDescent="0.25">
      <c r="A31" s="22" t="s">
        <v>351</v>
      </c>
      <c r="B31" s="23" t="s">
        <v>39</v>
      </c>
      <c r="C31" s="23"/>
      <c r="D31" s="69">
        <v>0</v>
      </c>
      <c r="E31" s="77">
        <v>0</v>
      </c>
    </row>
    <row r="32" spans="1:5" ht="37.5" customHeight="1" x14ac:dyDescent="0.25">
      <c r="A32" s="22" t="s">
        <v>352</v>
      </c>
      <c r="B32" s="23" t="s">
        <v>41</v>
      </c>
      <c r="C32" s="23"/>
      <c r="D32" s="69">
        <v>0</v>
      </c>
      <c r="E32" s="77">
        <v>0</v>
      </c>
    </row>
    <row r="33" spans="1:5" ht="26.25" customHeight="1" x14ac:dyDescent="0.25">
      <c r="A33" s="22" t="s">
        <v>353</v>
      </c>
      <c r="B33" s="23" t="s">
        <v>49</v>
      </c>
      <c r="C33" s="23"/>
      <c r="D33" s="69">
        <v>0</v>
      </c>
      <c r="E33" s="77">
        <v>0</v>
      </c>
    </row>
    <row r="34" spans="1:5" ht="37.5" customHeight="1" x14ac:dyDescent="0.25">
      <c r="A34" s="22" t="s">
        <v>354</v>
      </c>
      <c r="B34" s="23" t="s">
        <v>51</v>
      </c>
      <c r="C34" s="23"/>
      <c r="D34" s="69">
        <v>270000</v>
      </c>
      <c r="E34" s="77">
        <v>0</v>
      </c>
    </row>
    <row r="35" spans="1:5" ht="37.5" customHeight="1" x14ac:dyDescent="0.25">
      <c r="A35" s="22" t="s">
        <v>355</v>
      </c>
      <c r="B35" s="23" t="s">
        <v>53</v>
      </c>
      <c r="C35" s="23"/>
      <c r="D35" s="69">
        <v>187</v>
      </c>
      <c r="E35" s="77">
        <v>0</v>
      </c>
    </row>
    <row r="36" spans="1:5" ht="37.5" customHeight="1" x14ac:dyDescent="0.25">
      <c r="A36" s="22" t="s">
        <v>356</v>
      </c>
      <c r="B36" s="23" t="s">
        <v>55</v>
      </c>
      <c r="C36" s="23"/>
      <c r="D36" s="69">
        <v>0</v>
      </c>
      <c r="E36" s="77">
        <v>0</v>
      </c>
    </row>
    <row r="37" spans="1:5" ht="26.25" customHeight="1" x14ac:dyDescent="0.25">
      <c r="A37" s="22" t="s">
        <v>357</v>
      </c>
      <c r="B37" s="23" t="s">
        <v>358</v>
      </c>
      <c r="C37" s="23"/>
      <c r="D37" s="69">
        <v>2875545</v>
      </c>
      <c r="E37" s="77">
        <v>0</v>
      </c>
    </row>
    <row r="38" spans="1:5" ht="37.5" customHeight="1" x14ac:dyDescent="0.25">
      <c r="A38" s="22" t="s">
        <v>359</v>
      </c>
      <c r="B38" s="23" t="s">
        <v>360</v>
      </c>
      <c r="C38" s="23"/>
      <c r="D38" s="69">
        <v>42754292</v>
      </c>
      <c r="E38" s="77">
        <v>0</v>
      </c>
    </row>
    <row r="39" spans="1:5" ht="26.25" customHeight="1" x14ac:dyDescent="0.25">
      <c r="A39" s="22" t="s">
        <v>361</v>
      </c>
      <c r="B39" s="23" t="s">
        <v>362</v>
      </c>
      <c r="C39" s="23"/>
      <c r="D39" s="69">
        <v>0</v>
      </c>
      <c r="E39" s="77">
        <v>0</v>
      </c>
    </row>
    <row r="40" spans="1:5" ht="26.25" customHeight="1" x14ac:dyDescent="0.25">
      <c r="A40" s="18" t="s">
        <v>363</v>
      </c>
      <c r="B40" s="19" t="s">
        <v>364</v>
      </c>
      <c r="C40" s="19"/>
      <c r="D40" s="68">
        <f>D25+D27+D28+D29+D30+D31+D32+D33+D34+D35+D36+D37+D38+D39+D26</f>
        <v>55725191</v>
      </c>
      <c r="E40" s="76">
        <f>E25+E27+E28+E29+E30+E31+E32+E33+E34+E35+E36+E37+E38+E39+E26</f>
        <v>0</v>
      </c>
    </row>
    <row r="41" spans="1:5" ht="26.25" customHeight="1" x14ac:dyDescent="0.25">
      <c r="A41" s="18" t="s">
        <v>365</v>
      </c>
      <c r="B41" s="19" t="s">
        <v>225</v>
      </c>
      <c r="C41" s="19"/>
      <c r="D41" s="68">
        <v>0</v>
      </c>
      <c r="E41" s="76">
        <v>0</v>
      </c>
    </row>
    <row r="42" spans="1:5" ht="26.25" customHeight="1" x14ac:dyDescent="0.25">
      <c r="A42" s="22" t="s">
        <v>366</v>
      </c>
      <c r="B42" s="23" t="s">
        <v>123</v>
      </c>
      <c r="C42" s="23"/>
      <c r="D42" s="69">
        <v>125661888700</v>
      </c>
      <c r="E42" s="77">
        <v>0</v>
      </c>
    </row>
    <row r="43" spans="1:5" ht="25.5" x14ac:dyDescent="0.25">
      <c r="A43" s="22" t="s">
        <v>367</v>
      </c>
      <c r="B43" s="23" t="s">
        <v>125</v>
      </c>
      <c r="C43" s="23"/>
      <c r="D43" s="69">
        <v>0</v>
      </c>
      <c r="E43" s="77">
        <v>0</v>
      </c>
    </row>
    <row r="44" spans="1:5" ht="25.5" x14ac:dyDescent="0.25">
      <c r="A44" s="22" t="s">
        <v>368</v>
      </c>
      <c r="B44" s="23" t="s">
        <v>369</v>
      </c>
      <c r="C44" s="23"/>
      <c r="D44" s="69">
        <v>0</v>
      </c>
      <c r="E44" s="77">
        <v>0</v>
      </c>
    </row>
    <row r="45" spans="1:5" ht="25.5" x14ac:dyDescent="0.25">
      <c r="A45" s="22" t="s">
        <v>370</v>
      </c>
      <c r="B45" s="23" t="s">
        <v>371</v>
      </c>
      <c r="C45" s="23"/>
      <c r="D45" s="69">
        <v>0</v>
      </c>
      <c r="E45" s="77">
        <v>0</v>
      </c>
    </row>
    <row r="46" spans="1:5" ht="25.5" x14ac:dyDescent="0.25">
      <c r="A46" s="22" t="s">
        <v>372</v>
      </c>
      <c r="B46" s="23" t="s">
        <v>373</v>
      </c>
      <c r="C46" s="23"/>
      <c r="D46" s="69">
        <v>0</v>
      </c>
      <c r="E46" s="77">
        <v>0</v>
      </c>
    </row>
    <row r="47" spans="1:5" ht="26.25" customHeight="1" x14ac:dyDescent="0.25">
      <c r="A47" s="18" t="s">
        <v>374</v>
      </c>
      <c r="B47" s="19" t="s">
        <v>121</v>
      </c>
      <c r="C47" s="19"/>
      <c r="D47" s="68">
        <f>D42+D43+D44+D45+D46</f>
        <v>125661888700</v>
      </c>
      <c r="E47" s="76">
        <f>E42+E43+E44+E45+E46</f>
        <v>0</v>
      </c>
    </row>
    <row r="48" spans="1:5" ht="37.5" customHeight="1" x14ac:dyDescent="0.25">
      <c r="A48" s="18" t="s">
        <v>375</v>
      </c>
      <c r="B48" s="19" t="s">
        <v>127</v>
      </c>
      <c r="C48" s="19"/>
      <c r="D48" s="68">
        <f>D40+D47</f>
        <v>125717613891</v>
      </c>
      <c r="E48" s="76">
        <f>E40+E47</f>
        <v>0</v>
      </c>
    </row>
    <row r="49" spans="1:5" ht="26.25" customHeight="1" x14ac:dyDescent="0.25">
      <c r="A49" s="18" t="s">
        <v>376</v>
      </c>
      <c r="B49" s="19" t="s">
        <v>377</v>
      </c>
      <c r="C49" s="19"/>
      <c r="D49" s="68">
        <v>0</v>
      </c>
      <c r="E49" s="76">
        <v>0</v>
      </c>
    </row>
    <row r="50" spans="1:5" ht="26.25" customHeight="1" x14ac:dyDescent="0.25">
      <c r="A50" s="18" t="s">
        <v>378</v>
      </c>
      <c r="B50" s="19" t="s">
        <v>379</v>
      </c>
      <c r="C50" s="19"/>
      <c r="D50" s="68">
        <f>D51+D55+D56</f>
        <v>0</v>
      </c>
      <c r="E50" s="76">
        <f>E51+E55+E56</f>
        <v>0</v>
      </c>
    </row>
    <row r="51" spans="1:5" ht="38.25" x14ac:dyDescent="0.25">
      <c r="A51" s="22" t="s">
        <v>380</v>
      </c>
      <c r="B51" s="23" t="s">
        <v>381</v>
      </c>
      <c r="C51" s="23"/>
      <c r="D51" s="69">
        <f>D52+D53+D54</f>
        <v>0</v>
      </c>
      <c r="E51" s="77">
        <f>E52+E53+E54</f>
        <v>0</v>
      </c>
    </row>
    <row r="52" spans="1:5" ht="25.5" x14ac:dyDescent="0.25">
      <c r="A52" s="22" t="s">
        <v>382</v>
      </c>
      <c r="B52" s="23" t="s">
        <v>383</v>
      </c>
      <c r="C52" s="23"/>
      <c r="D52" s="69">
        <v>0</v>
      </c>
      <c r="E52" s="77">
        <v>0</v>
      </c>
    </row>
    <row r="53" spans="1:5" ht="25.5" x14ac:dyDescent="0.25">
      <c r="A53" s="22" t="s">
        <v>384</v>
      </c>
      <c r="B53" s="23" t="s">
        <v>385</v>
      </c>
      <c r="C53" s="23"/>
      <c r="D53" s="69">
        <v>0</v>
      </c>
      <c r="E53" s="77">
        <v>0</v>
      </c>
    </row>
    <row r="54" spans="1:5" ht="25.5" x14ac:dyDescent="0.25">
      <c r="A54" s="22" t="s">
        <v>146</v>
      </c>
      <c r="B54" s="23" t="s">
        <v>386</v>
      </c>
      <c r="C54" s="23"/>
      <c r="D54" s="69">
        <v>0</v>
      </c>
      <c r="E54" s="77">
        <v>0</v>
      </c>
    </row>
    <row r="55" spans="1:5" ht="25.5" x14ac:dyDescent="0.25">
      <c r="A55" s="22" t="s">
        <v>387</v>
      </c>
      <c r="B55" s="23" t="s">
        <v>388</v>
      </c>
      <c r="C55" s="23"/>
      <c r="D55" s="69">
        <v>0</v>
      </c>
      <c r="E55" s="77">
        <v>0</v>
      </c>
    </row>
    <row r="56" spans="1:5" ht="25.5" x14ac:dyDescent="0.25">
      <c r="A56" s="22" t="s">
        <v>389</v>
      </c>
      <c r="B56" s="23" t="s">
        <v>390</v>
      </c>
      <c r="C56" s="23"/>
      <c r="D56" s="69">
        <v>0</v>
      </c>
      <c r="E56" s="77">
        <v>0</v>
      </c>
    </row>
    <row r="57" spans="1:5" ht="26.25" customHeight="1" x14ac:dyDescent="0.25">
      <c r="A57" s="18" t="s">
        <v>391</v>
      </c>
      <c r="B57" s="19" t="s">
        <v>392</v>
      </c>
      <c r="C57" s="19"/>
      <c r="D57" s="68">
        <v>0</v>
      </c>
      <c r="E57" s="76">
        <v>0</v>
      </c>
    </row>
    <row r="58" spans="1:5" ht="26.25" customHeight="1" x14ac:dyDescent="0.25">
      <c r="A58" s="18" t="s">
        <v>393</v>
      </c>
      <c r="B58" s="19" t="s">
        <v>394</v>
      </c>
      <c r="C58" s="19"/>
      <c r="D58" s="68">
        <f>D59+D63+D64</f>
        <v>125717613891</v>
      </c>
      <c r="E58" s="76">
        <f>E59+E63+E64</f>
        <v>0</v>
      </c>
    </row>
    <row r="59" spans="1:5" ht="38.25" x14ac:dyDescent="0.25">
      <c r="A59" s="22" t="s">
        <v>380</v>
      </c>
      <c r="B59" s="23" t="s">
        <v>395</v>
      </c>
      <c r="C59" s="23"/>
      <c r="D59" s="69">
        <f>D60+D61+D62</f>
        <v>125717613891</v>
      </c>
      <c r="E59" s="77">
        <f>E60+E61+E62</f>
        <v>0</v>
      </c>
    </row>
    <row r="60" spans="1:5" ht="25.5" x14ac:dyDescent="0.25">
      <c r="A60" s="22" t="s">
        <v>382</v>
      </c>
      <c r="B60" s="23" t="s">
        <v>396</v>
      </c>
      <c r="C60" s="23"/>
      <c r="D60" s="69">
        <v>117613891</v>
      </c>
      <c r="E60" s="77">
        <v>0</v>
      </c>
    </row>
    <row r="61" spans="1:5" ht="25.5" x14ac:dyDescent="0.25">
      <c r="A61" s="22" t="s">
        <v>384</v>
      </c>
      <c r="B61" s="23" t="s">
        <v>397</v>
      </c>
      <c r="C61" s="23"/>
      <c r="D61" s="69">
        <v>125600000000</v>
      </c>
      <c r="E61" s="77">
        <v>0</v>
      </c>
    </row>
    <row r="62" spans="1:5" ht="25.5" x14ac:dyDescent="0.25">
      <c r="A62" s="22" t="s">
        <v>146</v>
      </c>
      <c r="B62" s="23" t="s">
        <v>398</v>
      </c>
      <c r="C62" s="23"/>
      <c r="D62" s="69">
        <v>0</v>
      </c>
      <c r="E62" s="77">
        <v>0</v>
      </c>
    </row>
    <row r="63" spans="1:5" ht="25.5" x14ac:dyDescent="0.25">
      <c r="A63" s="22" t="s">
        <v>399</v>
      </c>
      <c r="B63" s="23" t="s">
        <v>400</v>
      </c>
      <c r="C63" s="23"/>
      <c r="D63" s="69">
        <v>0</v>
      </c>
      <c r="E63" s="77">
        <v>0</v>
      </c>
    </row>
    <row r="64" spans="1:5" ht="25.5" x14ac:dyDescent="0.25">
      <c r="A64" s="22" t="s">
        <v>389</v>
      </c>
      <c r="B64" s="23" t="s">
        <v>401</v>
      </c>
      <c r="C64" s="23"/>
      <c r="D64" s="69">
        <v>0</v>
      </c>
      <c r="E64" s="77">
        <v>0</v>
      </c>
    </row>
    <row r="65" spans="1:5" ht="26.25" customHeight="1" x14ac:dyDescent="0.25">
      <c r="A65" s="30" t="s">
        <v>402</v>
      </c>
      <c r="B65" s="31" t="s">
        <v>403</v>
      </c>
      <c r="C65" s="31"/>
      <c r="D65" s="70">
        <f>D58-D50</f>
        <v>125717613891</v>
      </c>
      <c r="E65" s="78">
        <f>E58-E50</f>
        <v>0</v>
      </c>
    </row>
    <row r="66" spans="1:5" ht="26.25" customHeight="1" x14ac:dyDescent="0.25">
      <c r="A66" s="1"/>
    </row>
    <row r="67" spans="1:5" ht="13.5" customHeight="1" x14ac:dyDescent="0.25">
      <c r="A67" s="1"/>
      <c r="B67" s="1"/>
      <c r="C67" s="1"/>
      <c r="D67" s="1"/>
    </row>
    <row r="68" spans="1:5" ht="13.5" customHeight="1" x14ac:dyDescent="0.25">
      <c r="A68" s="63"/>
      <c r="B68" s="63"/>
      <c r="C68" s="63"/>
    </row>
    <row r="69" spans="1:5" ht="15.75" customHeight="1" x14ac:dyDescent="0.25">
      <c r="A69" s="61"/>
      <c r="B69" s="74"/>
      <c r="C69" s="74"/>
    </row>
    <row r="70" spans="1:5" ht="13.5" customHeight="1" x14ac:dyDescent="0.15">
      <c r="A70" s="79"/>
      <c r="B70" s="80"/>
      <c r="C70" s="80"/>
      <c r="D70" s="81"/>
    </row>
  </sheetData>
  <printOptions horizontalCentered="1"/>
  <pageMargins left="0.25" right="0.25" top="0.58999997377395597" bottom="0.58999997377395597" header="0.5" footer="0.5"/>
  <pageSetup paperSize="9" scale="91"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mGQhIh6yRdnSHc7zS+Rfq0EpF8M=</DigestValue>
    </Reference>
    <Reference URI="#idOfficeObject" Type="http://www.w3.org/2000/09/xmldsig#Object">
      <DigestMethod Algorithm="http://www.w3.org/2000/09/xmldsig#sha1"/>
      <DigestValue>7+O2pw+sa64dHyjnawxqL4r3P0w=</DigestValue>
    </Reference>
    <Reference URI="#idSignedProperties" Type="http://uri.etsi.org/01903#SignedProperties">
      <Transforms>
        <Transform Algorithm="http://www.w3.org/TR/2001/REC-xml-c14n-20010315"/>
      </Transforms>
      <DigestMethod Algorithm="http://www.w3.org/2000/09/xmldsig#sha1"/>
      <DigestValue>dcCqNtyF9zJbfvZ0OFMYO3uoYBg=</DigestValue>
    </Reference>
  </SignedInfo>
  <SignatureValue>FSMeD8SMiqxOD3Jm8T+6eM7XjRlkYfSIVRFpjuqExgjiOv0pIjGsQBbTLn2W/x+z7e69vroIObXa
3L8GSwsSRzWOVmbvEXWe087iw6pV0jh8JivK32XiSPGXDNvpJRfvkZ8epYhHo23ULD7ZiCS6M8Cy
bgLEGC5E8RnUKil57z0=</SignatureValue>
  <KeyInfo>
    <X509Data>
      <X509Certificate>MIIEQTCCAymgAwIBAgIQVANskhWywKziP+miVqQX2zANBgkqhkiG9w0BAQUFADBJMQswCQYDVQQG
EwJWTjEOMAwGA1UEBxMFSGFub2kxGTAXBgNVBAoTEEJrYXYgQ29ycG9yYXRpb24xDzANBgNVBAMT
BkJrYXZDQTAeFw0yMDA1MDYxNDI4MDJaFw0yNDA1MTAwODAzMDdaMIGOMR4wHAYKCZImiZPyLGQB
AQwOTVNUOjAxMDAxMTI0MzcxSzBJBgNVBAMMQk5Hw4JOIEjDgE5HIFRIxq/GoE5HIE3huqBJIEPh
u5QgUEjhuqZOIE5HT+G6oEkgVEjGr8agTkcgVknhu4ZUIE5BTTESMBAGA1UECAwJSMOgIE7hu5lp
MQswCQYDVQQGEwJWTjCBnzANBgkqhkiG9w0BAQEFAAOBjQAwgYkCgYEA2R7yX4r1sXycVBplkwn6
bXyf+dT5osVamVtfZV3yyjS+EugqfltIajft8EoBqLWcHZCPwnSSQb8wtDRFBgkD+tjFTGxoiMEf
CVjFQL0NdI0SWYXul6ADBeMx51IoceAlWYLSdpktW58XgpyPRqoUwEeawlNrFOHBPI3BOARUdkMC
AwEAAaOCAWEwggFdMDEGCCsGAQUFBwEBBCUwIzAhBggrBgEFBQcwAYYVaHR0cDovL29jc3AuYmth
dmNhLnZuMB0GA1UdDgQWBBQT2F2uqTR8/RK6UQhv9fJw+rP6GDAMBgNVHRMBAf8EAjAAMB8GA1Ud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8DAfBgNVHSUEGDAWBggrBgEFBQcDBAYKKwYBBAGCNwoDDDAoBgNVHREEITAfgR1uaHVuZ2RoLmhv
QHZpZXRjb21iYW5rLmNvbS52bjANBgkqhkiG9w0BAQUFAAOCAQEASe48tK4Po9giGSoWLGq4/ONy
EiBE6zP4MhyRVAyoFkkq8Qj5TqYSiQFU13H96itacLIjhzVJvyBHz4DWqrq6RIw0Db8iY9vQk46N
m2hWws1ABc42HKbDne8ibiPbo8fWd2Ygr2TXtI7BT///AkGsL40rCW90UqLKJTDxq1ohy3k/xv9r
Ac3S9vDhjGtS0w+9E/YIgKkIE4mfGxYXZ7X3x9j+gngxlu+XDDzHeToDIMMcVi4B5kWnLqNJYNsj
l6zaBI4U2igrY0RDJD0+8JsHJw5Ayt+M7T94SNLKICZfMcimwacxSksh/gCYLVFybEUKclIFCQXF
ETDsgzpISLdPhg==</X509Certificate>
    </X509Data>
  </KeyInfo>
  <Object xmlns:mdssi="http://schemas.openxmlformats.org/package/2006/digital-signature" Id="idPackageObject">
    <Manifest>
      <Reference URI="/xl/printerSettings/printerSettings2.bin?ContentType=application/vnd.openxmlformats-officedocument.spreadsheetml.printerSettings">
        <DigestMethod Algorithm="http://www.w3.org/2000/09/xmldsig#sha1"/>
        <DigestValue>EOZNJxyNdfm7QCHiZqjwC4t9Z0Q=</DigestValue>
      </Reference>
      <Reference URI="/xl/drawings/drawing2.xml?ContentType=application/vnd.openxmlformats-officedocument.drawing+xml">
        <DigestMethod Algorithm="http://www.w3.org/2000/09/xmldsig#sha1"/>
        <DigestValue>HGY/3dsVDYJUHis2G4ueb4AchBM=</DigestValue>
      </Reference>
      <Reference URI="/xl/media/image1.jpeg?ContentType=image/jpeg">
        <DigestMethod Algorithm="http://www.w3.org/2000/09/xmldsig#sha1"/>
        <DigestValue>Nx0EO+oOJ2dA0Wgk9UzuYOsgjU0=</DigestValue>
      </Reference>
      <Reference URI="/xl/drawings/drawing1.xml?ContentType=application/vnd.openxmlformats-officedocument.drawing+xml">
        <DigestMethod Algorithm="http://www.w3.org/2000/09/xmldsig#sha1"/>
        <DigestValue>AhcibZG539OdwWLI6wY6H3GtObE=</DigestValue>
      </Reference>
      <Reference URI="/xl/styles.xml?ContentType=application/vnd.openxmlformats-officedocument.spreadsheetml.styles+xml">
        <DigestMethod Algorithm="http://www.w3.org/2000/09/xmldsig#sha1"/>
        <DigestValue>iUCBeRPkhaON4s7oGMaGpd8hg5E=</DigestValue>
      </Reference>
      <Reference URI="/xl/sharedStrings.xml?ContentType=application/vnd.openxmlformats-officedocument.spreadsheetml.sharedStrings+xml">
        <DigestMethod Algorithm="http://www.w3.org/2000/09/xmldsig#sha1"/>
        <DigestValue>uNU6oGxTQrfdHp5Xy1mHwfhRg2c=</DigestValue>
      </Reference>
      <Reference URI="/xl/calcChain.xml?ContentType=application/vnd.openxmlformats-officedocument.spreadsheetml.calcChain+xml">
        <DigestMethod Algorithm="http://www.w3.org/2000/09/xmldsig#sha1"/>
        <DigestValue>rzOxqE0daPUrFg9Q84BEggq5VVA=</DigestValue>
      </Reference>
      <Reference URI="/xl/printerSettings/printerSettings1.bin?ContentType=application/vnd.openxmlformats-officedocument.spreadsheetml.printerSettings">
        <DigestMethod Algorithm="http://www.w3.org/2000/09/xmldsig#sha1"/>
        <DigestValue>CMThtUkPrQXEc2wIfBJQmyz7YAU=</DigestValue>
      </Reference>
      <Reference URI="/xl/printerSettings/printerSettings3.bin?ContentType=application/vnd.openxmlformats-officedocument.spreadsheetml.printerSettings">
        <DigestMethod Algorithm="http://www.w3.org/2000/09/xmldsig#sha1"/>
        <DigestValue>CMThtUkPrQXEc2wIfBJQmyz7YAU=</DigestValue>
      </Reference>
      <Reference URI="/xl/drawings/drawing3.xml?ContentType=application/vnd.openxmlformats-officedocument.drawing+xml">
        <DigestMethod Algorithm="http://www.w3.org/2000/09/xmldsig#sha1"/>
        <DigestValue>4VdL1g0i4uc6ORqeR32Leo1lUy8=</DigestValue>
      </Reference>
      <Reference URI="/xl/theme/theme1.xml?ContentType=application/vnd.openxmlformats-officedocument.theme+xml">
        <DigestMethod Algorithm="http://www.w3.org/2000/09/xmldsig#sha1"/>
        <DigestValue>MBfsh6qj6yj77RmHbDz7Lb/rFTE=</DigestValue>
      </Reference>
      <Reference URI="/xl/worksheets/sheet3.xml?ContentType=application/vnd.openxmlformats-officedocument.spreadsheetml.worksheet+xml">
        <DigestMethod Algorithm="http://www.w3.org/2000/09/xmldsig#sha1"/>
        <DigestValue>mD+q7Ee/GqFhCSRH7vwmUmE681M=</DigestValue>
      </Reference>
      <Reference URI="/xl/worksheets/sheet1.xml?ContentType=application/vnd.openxmlformats-officedocument.spreadsheetml.worksheet+xml">
        <DigestMethod Algorithm="http://www.w3.org/2000/09/xmldsig#sha1"/>
        <DigestValue>9xLuJ4y3fN5ogJJdrJ9pMXUL5do=</DigestValue>
      </Reference>
      <Reference URI="/xl/workbook.xml?ContentType=application/vnd.openxmlformats-officedocument.spreadsheetml.sheet.main+xml">
        <DigestMethod Algorithm="http://www.w3.org/2000/09/xmldsig#sha1"/>
        <DigestValue>XIXvQzV6fZSeu4c5nmi4m/tTbZA=</DigestValue>
      </Reference>
      <Reference URI="/xl/worksheets/sheet2.xml?ContentType=application/vnd.openxmlformats-officedocument.spreadsheetml.worksheet+xml">
        <DigestMethod Algorithm="http://www.w3.org/2000/09/xmldsig#sha1"/>
        <DigestValue>Q6faNaoYZLd/IBokJQ5LuMeh8sE=</DigestValue>
      </Reference>
      <Reference URI="/xl/media/image2.jpeg?ContentType=image/jpeg">
        <DigestMethod Algorithm="http://www.w3.org/2000/09/xmldsig#sha1"/>
        <DigestValue>r+4Jq9jVrJv7NUgZOOS2F2R742E=</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Manifest>
    <SignatureProperties>
      <SignatureProperty Id="idSignatureTime" Target="#idPackageSignature">
        <mdssi:SignatureTime>
          <mdssi:Format>YYYY-MM-DDThh:mm:ssTZD</mdssi:Format>
          <mdssi:Value>2022-10-19T03:36:59Z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Quy 3_2022 (TT198)_sent to VCAM</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2022-10-19T03:36:59Z</xd:SigningTime>
          <xd:SigningCertificate>
            <xd:Cert>
              <xd:CertDigest>
                <DigestMethod Algorithm="http://www.w3.org/2000/09/xmldsig#sha1"/>
                <DigestValue>fIl7rVg5Srjx7nNnK50yJnVKJ6c=</DigestValue>
              </xd:CertDigest>
              <xd:IssuerSerial>
                <X509IssuerName>CN=BkavCA, O=Bkav Corporation, L=Hanoi, C=VN</X509IssuerName>
                <X509SerialNumber>111672930610772743155451807658886305755</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6Hlcw1n2X7P4c7NcCHicnfvD+mo=</DigestValue>
    </Reference>
    <Reference Type="http://www.w3.org/2000/09/xmldsig#Object" URI="#idOfficeObject">
      <DigestMethod Algorithm="http://www.w3.org/2000/09/xmldsig#sha1"/>
      <DigestValue>LDQnQ5mgHCQjW5KjztugpucFhsQ=</DigestValue>
    </Reference>
    <Reference Type="http://uri.etsi.org/01903#SignedProperties" URI="#idSignedProperties">
      <Transforms>
        <Transform Algorithm="http://www.w3.org/TR/2001/REC-xml-c14n-20010315"/>
      </Transforms>
      <DigestMethod Algorithm="http://www.w3.org/2000/09/xmldsig#sha1"/>
      <DigestValue>wSJ4J78LRO833VJb6FYpIhehfHM=</DigestValue>
    </Reference>
  </SignedInfo>
  <SignatureValue>q4xbcNsuLbTNqUaeg59EwST+cLHtYNEfjJjNbr4JkTnq2JfXQ67e9RD3xynYH8PFLdLNNre2BRQR
tBV2R4LYk98YsVkGMB9MXXQZSunMNSr3a+DJtgwyMMMhDenvVh6xc3WpWma1Qy/tqzKgT7WLEiY+
DS+h3PwD8KdYbF+ZbfU=</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rzOxqE0daPUrFg9Q84BEggq5VVA=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drawing1.xml?ContentType=application/vnd.openxmlformats-officedocument.drawing+xml">
        <DigestMethod Algorithm="http://www.w3.org/2000/09/xmldsig#sha1"/>
        <DigestValue>AhcibZG539OdwWLI6wY6H3GtObE=</DigestValue>
      </Reference>
      <Reference URI="/xl/drawings/drawing2.xml?ContentType=application/vnd.openxmlformats-officedocument.drawing+xml">
        <DigestMethod Algorithm="http://www.w3.org/2000/09/xmldsig#sha1"/>
        <DigestValue>HGY/3dsVDYJUHis2G4ueb4AchBM=</DigestValue>
      </Reference>
      <Reference URI="/xl/drawings/drawing3.xml?ContentType=application/vnd.openxmlformats-officedocument.drawing+xml">
        <DigestMethod Algorithm="http://www.w3.org/2000/09/xmldsig#sha1"/>
        <DigestValue>4VdL1g0i4uc6ORqeR32Leo1lUy8=</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r+4Jq9jVrJv7NUgZOOS2F2R742E=</DigestValue>
      </Reference>
      <Reference URI="/xl/printerSettings/printerSettings1.bin?ContentType=application/vnd.openxmlformats-officedocument.spreadsheetml.printerSettings">
        <DigestMethod Algorithm="http://www.w3.org/2000/09/xmldsig#sha1"/>
        <DigestValue>CMThtUkPrQXEc2wIfBJQmyz7YAU=</DigestValue>
      </Reference>
      <Reference URI="/xl/printerSettings/printerSettings2.bin?ContentType=application/vnd.openxmlformats-officedocument.spreadsheetml.printerSettings">
        <DigestMethod Algorithm="http://www.w3.org/2000/09/xmldsig#sha1"/>
        <DigestValue>EOZNJxyNdfm7QCHiZqjwC4t9Z0Q=</DigestValue>
      </Reference>
      <Reference URI="/xl/printerSettings/printerSettings3.bin?ContentType=application/vnd.openxmlformats-officedocument.spreadsheetml.printerSettings">
        <DigestMethod Algorithm="http://www.w3.org/2000/09/xmldsig#sha1"/>
        <DigestValue>CMThtUkPrQXEc2wIfBJQmyz7YAU=</DigestValue>
      </Reference>
      <Reference URI="/xl/sharedStrings.xml?ContentType=application/vnd.openxmlformats-officedocument.spreadsheetml.sharedStrings+xml">
        <DigestMethod Algorithm="http://www.w3.org/2000/09/xmldsig#sha1"/>
        <DigestValue>uNU6oGxTQrfdHp5Xy1mHwfhRg2c=</DigestValue>
      </Reference>
      <Reference URI="/xl/styles.xml?ContentType=application/vnd.openxmlformats-officedocument.spreadsheetml.styles+xml">
        <DigestMethod Algorithm="http://www.w3.org/2000/09/xmldsig#sha1"/>
        <DigestValue>iUCBeRPkhaON4s7oGMaGpd8hg5E=</DigestValue>
      </Reference>
      <Reference URI="/xl/theme/theme1.xml?ContentType=application/vnd.openxmlformats-officedocument.theme+xml">
        <DigestMethod Algorithm="http://www.w3.org/2000/09/xmldsig#sha1"/>
        <DigestValue>MBfsh6qj6yj77RmHbDz7Lb/rFTE=</DigestValue>
      </Reference>
      <Reference URI="/xl/workbook.xml?ContentType=application/vnd.openxmlformats-officedocument.spreadsheetml.sheet.main+xml">
        <DigestMethod Algorithm="http://www.w3.org/2000/09/xmldsig#sha1"/>
        <DigestValue>XIXvQzV6fZSeu4c5nmi4m/tTbZA=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sheet1.xml?ContentType=application/vnd.openxmlformats-officedocument.spreadsheetml.worksheet+xml">
        <DigestMethod Algorithm="http://www.w3.org/2000/09/xmldsig#sha1"/>
        <DigestValue>9xLuJ4y3fN5ogJJdrJ9pMXUL5do=</DigestValue>
      </Reference>
      <Reference URI="/xl/worksheets/sheet2.xml?ContentType=application/vnd.openxmlformats-officedocument.spreadsheetml.worksheet+xml">
        <DigestMethod Algorithm="http://www.w3.org/2000/09/xmldsig#sha1"/>
        <DigestValue>Q6faNaoYZLd/IBokJQ5LuMeh8sE=</DigestValue>
      </Reference>
      <Reference URI="/xl/worksheets/sheet3.xml?ContentType=application/vnd.openxmlformats-officedocument.spreadsheetml.worksheet+xml">
        <DigestMethod Algorithm="http://www.w3.org/2000/09/xmldsig#sha1"/>
        <DigestValue>mD+q7Ee/GqFhCSRH7vwmUmE681M=</DigestValue>
      </Reference>
    </Manifest>
    <SignatureProperties>
      <SignatureProperty Id="idSignatureTime" Target="#idPackageSignature">
        <mdssi:SignatureTime xmlns:mdssi="http://schemas.openxmlformats.org/package/2006/digital-signature">
          <mdssi:Format>YYYY-MM-DDThh:mm:ssTZD</mdssi:Format>
          <mdssi:Value>2022-10-19T09:54:30Z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16.0.15629/23</OfficeVersion>
          <ApplicationVersion>16.0.15629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2022-10-19T09:54:30Z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Báo cáo thu nhập</vt:lpstr>
      <vt:lpstr>Báo cáo tình hình tài chính</vt:lpstr>
      <vt:lpstr>BCLCTT</vt:lpstr>
      <vt:lpstr>'Báo cáo thu nhập'!Print_Area</vt:lpstr>
      <vt:lpstr>BCLCTT!Print_Area</vt:lpstr>
      <vt:lpstr>'Báo cáo thu nhập'!Print_Titles</vt:lpstr>
      <vt:lpstr>BCLCTT!Print_Titles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HA MY</dc:creator>
  <cp:lastModifiedBy>NGUYEN HA MY</cp:lastModifiedBy>
  <dcterms:created xsi:type="dcterms:W3CDTF">2022-10-19T03:42:55Z</dcterms:created>
  <dcterms:modified xsi:type="dcterms:W3CDTF">2022-10-19T03:43:56Z</dcterms:modified>
</cp:coreProperties>
</file>