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styles.xml" ContentType="application/vnd.openxmlformats-officedocument.spreadsheetml.styles+xml"/>
  <Override PartName="/xl/drawings/drawing1.xml" ContentType="application/vnd.openxmlformats-officedocument.drawing+xml"/>
  <Override PartName="/xl/sharedStrings.xml" ContentType="application/vnd.openxmlformats-officedocument.spreadsheetml.sharedStrings+xml"/>
  <Override PartName="/xl/externalLinks/externalLink1.xml" ContentType="application/vnd.openxmlformats-officedocument.spreadsheetml.externalLink+xml"/>
  <Override PartName="/docProps/app.xml" ContentType="application/vnd.openxmlformats-officedocument.extended-properties+xml"/>
  <Override PartName="/docProps/core.xml" ContentType="application/vnd.openxmlformats-package.core-properties+xml"/>
  <Override PartName="/xl/calcChain.xml" ContentType="application/vnd.openxmlformats-officedocument.spreadsheetml.calcChain+xml"/>
  <Override PartName="/xl/externalLinks/externalLink2.xml" ContentType="application/vnd.openxmlformats-officedocument.spreadsheetml.externalLink+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480" yWindow="90" windowWidth="14880" windowHeight="7515"/>
  </bookViews>
  <sheets>
    <sheet name="PL15CBTT weekly" sheetId="1" r:id="rId1"/>
  </sheets>
  <externalReferences>
    <externalReference r:id="rId2"/>
    <externalReference r:id="rId3"/>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'PL15CBTT 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'[1]chi tiet TS theo so lieu ktoan'!#REF!</definedName>
    <definedName name="XREF_COLUMN_3" hidden="1">'[1]chi tiet TS theo so lieu ktoan'!#REF!</definedName>
    <definedName name="XREF_COLUMN_4" localSheetId="0" hidden="1">'[1]chi tiet TS theo so lieu ktoan'!#REF!</definedName>
    <definedName name="XREF_COLUMN_4" hidden="1">'[1]chi tiet TS theo so lieu ktoan'!#REF!</definedName>
    <definedName name="XRefColumnsCount" hidden="1">5</definedName>
    <definedName name="XRefCopy4" localSheetId="0" hidden="1">'[1]chi tiet TS theo so lieu ktoan'!#REF!</definedName>
    <definedName name="XRefCopy4" hidden="1">'[1]chi tiet TS theo so lieu ktoan'!#REF!</definedName>
    <definedName name="XRefCopy5" localSheetId="0" hidden="1">'[1]chi tiet TS theo so lieu ktoan'!#REF!</definedName>
    <definedName name="XRefCopy5" hidden="1">'[1]chi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44525"/>
</workbook>
</file>

<file path=xl/calcChain.xml><?xml version="1.0" encoding="utf-8"?>
<calcChain xmlns="http://schemas.openxmlformats.org/spreadsheetml/2006/main">
  <c r="F11" i="1" l="1"/>
  <c r="F32" i="1"/>
  <c r="F31" i="1"/>
  <c r="F35" i="1" l="1"/>
  <c r="F36" i="1" l="1"/>
  <c r="F20" i="1" l="1"/>
  <c r="F19" i="1"/>
  <c r="F26" i="1" l="1"/>
  <c r="F25" i="1" s="1"/>
  <c r="F16" i="1" l="1"/>
  <c r="F12" i="1" s="1"/>
  <c r="F10" i="1" l="1"/>
  <c r="F9" i="1"/>
  <c r="F29" i="1" l="1"/>
</calcChain>
</file>

<file path=xl/sharedStrings.xml><?xml version="1.0" encoding="utf-8"?>
<sst xmlns="http://schemas.openxmlformats.org/spreadsheetml/2006/main" count="73" uniqueCount="71">
  <si>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</si>
  <si>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</si>
  <si>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</si>
  <si>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</si>
  <si>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</si>
  <si>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</si>
  <si>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</si>
  <si>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</si>
  <si>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</si>
  <si>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</si>
  <si>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t>Kỳ báo cáo:</t>
  </si>
  <si>
    <t>Reporting Period:</t>
  </si>
  <si>
    <t>Ngày lập báo cáo:</t>
  </si>
  <si>
    <t>Reporting Date:</t>
  </si>
  <si>
    <t>Đơn vị tính: VND
Unit: VND</t>
  </si>
  <si>
    <t>II. Báo cáo thay đổi giá trị tài sản ròng tuần/Weely report on change of net asset value</t>
  </si>
  <si>
    <t>STT
NO</t>
  </si>
  <si>
    <t>CHỈ TIÊU
CRITERIA</t>
  </si>
  <si>
    <t>KỲ BÁO CÁO NÀY
THIS PERIOD</t>
  </si>
  <si>
    <t>I</t>
  </si>
  <si>
    <r>
      <rPr>
        <b/>
        <sz val="11"/>
        <color theme="1"/>
        <rFont val="Times New Roman"/>
        <family val="1"/>
      </rPr>
      <t>Giá trị tài sản ròng (NAV)</t>
    </r>
    <r>
      <rPr>
        <sz val="10"/>
        <color theme="1"/>
        <rFont val="Times New Roman"/>
        <family val="1"/>
      </rPr>
      <t xml:space="preserve">
Net Asset Value</t>
    </r>
  </si>
  <si>
    <t>1</t>
  </si>
  <si>
    <t>1.1</t>
  </si>
  <si>
    <t xml:space="preserve">   của quỹ/per Fund</t>
  </si>
  <si>
    <t>1.2</t>
  </si>
  <si>
    <t xml:space="preserve">   của một chứng chỉ quỹ/per Fund certificate</t>
  </si>
  <si>
    <t>2</t>
  </si>
  <si>
    <t>2.1</t>
  </si>
  <si>
    <t>2.2</t>
  </si>
  <si>
    <t>3</t>
  </si>
  <si>
    <t>3.1</t>
  </si>
  <si>
    <t>3.2</t>
  </si>
  <si>
    <t>3.2.1</t>
  </si>
  <si>
    <t>3.2.2</t>
  </si>
  <si>
    <t>4</t>
  </si>
  <si>
    <t>5</t>
  </si>
  <si>
    <t>5.1</t>
  </si>
  <si>
    <t>5.2</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</si>
  <si>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</si>
  <si>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</si>
  <si>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</si>
  <si>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</si>
  <si>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</si>
  <si>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Phó Giám đốc Chi nhánh</t>
  </si>
  <si>
    <r>
      <t xml:space="preserve">Công ty cổ phần Quản lý Quỹ Đầu tư chứng khoán Bản Việt
</t>
    </r>
    <r>
      <rPr>
        <i/>
        <sz val="13"/>
        <color theme="1"/>
        <rFont val="Times New Roman"/>
        <family val="1"/>
      </rPr>
      <t xml:space="preserve">Viet Capital Asset Management Joint Stock Company
</t>
    </r>
  </si>
  <si>
    <r>
      <t xml:space="preserve">Quỹ Đầu tư Cân Bằng Bản Việt
</t>
    </r>
    <r>
      <rPr>
        <i/>
        <sz val="13"/>
        <color theme="1"/>
        <rFont val="Times New Roman"/>
        <family val="1"/>
      </rPr>
      <t>Quỹ Đầu tư Cân Bằng Bản Việt</t>
    </r>
  </si>
  <si>
    <t>CTCP Quản lý Quỹ Đầu tư Chứng khoán Bản Việt</t>
  </si>
  <si>
    <t>Trương Thị Thanh Ngọc</t>
  </si>
  <si>
    <r>
      <t xml:space="preserve">Kính gửi : Ủy Ban Chứng khoán Nhà Nước
</t>
    </r>
    <r>
      <rPr>
        <i/>
        <sz val="13"/>
        <color theme="1"/>
        <rFont val="Times New Roman"/>
        <family val="1"/>
      </rPr>
      <t>To: State Securities Commission of Vietnam</t>
    </r>
  </si>
  <si>
    <t>6</t>
  </si>
  <si>
    <t>6.1</t>
  </si>
  <si>
    <t>6.2</t>
  </si>
  <si>
    <t>6.3</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</si>
  <si>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</si>
  <si>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Số lượng chứng chỉ quỹ/Number of Fund Certificates</t>
  </si>
  <si>
    <t>Tổng giá trị/Total value</t>
  </si>
  <si>
    <t>Tỷ lệ sở hữu/Ownership Ratio</t>
  </si>
  <si>
    <t xml:space="preserve">   Thay đổi do biến động thị trường và các hoạt động giao dịch của quỹ trong kỳ
   Change of NAV due to market fluctuation and the fund's investment during the period</t>
  </si>
  <si>
    <t xml:space="preserve">   Thay đổi giá trị tài sản ròng liên quan tới nhà đầu tư trong kỳ
   Change of NAV related to investors during the period</t>
  </si>
  <si>
    <t xml:space="preserve">   Thay đổi do việc phân phối thu nhập của quỹ cho các nhà đầu tư trong kỳ 
   Change of NAV due to profit distribution to investors during the period</t>
  </si>
  <si>
    <t xml:space="preserve">   Thay đổi do mua lại, phát hành thêm chứng chỉ quỹ
   Change of NAV due to subscription, redemption during the period</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</si>
  <si>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</si>
  <si>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KỲ BÁO CÁO TRƯỚC
LAST PERIOD</t>
  </si>
  <si>
    <r>
      <rPr>
        <b/>
        <sz val="11"/>
        <color theme="1"/>
        <rFont val="Times New Roman"/>
        <family val="1"/>
      </rPr>
      <t>Thay đổi giá trị tài sản ròng trên một chứng chỉ quỹ trong kỳ</t>
    </r>
    <r>
      <rPr>
        <sz val="10"/>
        <color theme="1"/>
        <rFont val="Times New Roman"/>
        <family val="1"/>
      </rPr>
      <t xml:space="preserve">
Change of NAV per Fund certificate during the period</t>
    </r>
  </si>
  <si>
    <r>
      <t xml:space="preserve">Giá trị tài sản ròng đầu kỳ
</t>
    </r>
    <r>
      <rPr>
        <sz val="10"/>
        <color theme="1"/>
        <rFont val="Times New Roman"/>
        <family val="1"/>
      </rPr>
      <t>Net Asset Value at the beginning of the period</t>
    </r>
  </si>
  <si>
    <r>
      <t xml:space="preserve">Giá trị tài sản ròng cuối kỳ
</t>
    </r>
    <r>
      <rPr>
        <sz val="10"/>
        <color theme="1"/>
        <rFont val="Times New Roman"/>
        <family val="1"/>
      </rPr>
      <t>Net Asset Value at the end of the period</t>
    </r>
  </si>
  <si>
    <r>
      <rPr>
        <b/>
        <sz val="11"/>
        <color theme="1"/>
        <rFont val="Times New Roman"/>
        <family val="1"/>
      </rPr>
      <t>Thay đổi giá trị tài sản ròng trong kỳ, trong đó:</t>
    </r>
    <r>
      <rPr>
        <sz val="10"/>
        <color theme="1"/>
        <rFont val="Times New Roman"/>
        <family val="1"/>
      </rPr>
      <t xml:space="preserve">
Change of NAV during the period, in which:</t>
    </r>
  </si>
  <si>
    <t xml:space="preserve">   Giá trị cao nhất (VND)/The highest value (VND)</t>
  </si>
  <si>
    <t xml:space="preserve">   Giá trị thấp nhất (VND)/The lowest value (VND)</t>
  </si>
  <si>
    <t>Hoàng Văn Sơn</t>
  </si>
  <si>
    <t>Giám đốc Quỹ</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</si>
</sst>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_(&quot;$&quot;* #,##0.00_);_(&quot;$&quot;* \(#,##0.00\);_(&quot;$&quot;* &quot;-&quot;??_);_(@_)"/>
    <numFmt numFmtId="165" formatCode="_(* #,##0.00_);_(* \(#,##0.00\);_(* &quot;-&quot;??_);_(@_)"/>
    <numFmt numFmtId="166" formatCode="_(* #,##0_);_(* \(#,##0\);_(* &quot;-&quot;??_);_(@_)"/>
    <numFmt numFmtId="167" formatCode="m/d;@"/>
    <numFmt numFmtId="168" formatCode="[$-1010000]d/m/yyyy;@"/>
    <numFmt numFmtId="169" formatCode="_-* #,##0.00_-;\-* #,##0.00_-;_-* &quot;-&quot;??_-;_-@_-"/>
  </numFmts>
  <fonts count="19" x14ac:knownFonts="1">
    <font>
      <sz val="11"/>
      <color theme="1"/>
      <name val="Calibri"/>
      <family val="2"/>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
      <sz val="10"/>
      <color indexed="8"/>
      <name val="Arial"/>
      <family val="2"/>
    </font>
    <font>
      <sz val="10"/>
      <color theme="1"/>
      <name val="Arial"/>
      <family val="2"/>
    </font>
    <font>
      <sz val="11"/>
      <color indexed="8"/>
      <name val="Calibri"/>
      <family val="2"/>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indexed="64"/>
      </top>
      <bottom/>
      <diagonal/>
    </border>
  </borders>
  <cellStyleXfs count="120">
    <xf numFmtId="0" fontId="0" fillId="0" borderId="0"/>
    <xf numFmtId="165" fontId="11" fillId="0" borderId="0" applyFont="0" applyFill="0" applyBorder="0" applyAlignment="0" applyProtection="0"/>
    <xf numFmtId="0" fontId="1" fillId="0" borderId="0"/>
    <xf numFmtId="0" fontId="5" fillId="0" borderId="0"/>
    <xf numFmtId="165" fontId="9" fillId="0" borderId="0" applyFont="0" applyFill="0" applyBorder="0" applyAlignment="0" applyProtection="0"/>
    <xf numFmtId="165" fontId="5" fillId="0" borderId="0" applyFont="0" applyFill="0" applyBorder="0" applyAlignment="0" applyProtection="0"/>
    <xf numFmtId="165" fontId="9" fillId="0" borderId="0" applyFont="0" applyFill="0" applyBorder="0" applyAlignment="0" applyProtection="0"/>
    <xf numFmtId="9" fontId="5" fillId="0" borderId="0" applyFont="0" applyFill="0" applyBorder="0" applyAlignment="0" applyProtection="0"/>
    <xf numFmtId="0" fontId="15" fillId="0" borderId="0"/>
    <xf numFmtId="0" fontId="1" fillId="0" borderId="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9"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5" fontId="9"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9" fillId="0" borderId="0" applyFont="0" applyFill="0" applyBorder="0" applyAlignment="0" applyProtection="0"/>
    <xf numFmtId="169" fontId="11" fillId="0" borderId="0" applyFont="0" applyFill="0" applyBorder="0" applyAlignment="0" applyProtection="0"/>
    <xf numFmtId="169" fontId="9" fillId="0" borderId="0" applyFont="0" applyFill="0" applyBorder="0" applyAlignment="0" applyProtection="0"/>
    <xf numFmtId="165"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0" fontId="9" fillId="0" borderId="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0" fontId="1" fillId="0" borderId="0"/>
    <xf numFmtId="0" fontId="1" fillId="0" borderId="0"/>
    <xf numFmtId="0" fontId="16" fillId="0" borderId="0">
      <alignment vertical="top"/>
    </xf>
    <xf numFmtId="0" fontId="1" fillId="0" borderId="0"/>
    <xf numFmtId="0" fontId="16"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1" fillId="0" borderId="0"/>
    <xf numFmtId="0" fontId="1" fillId="0" borderId="0"/>
    <xf numFmtId="0" fontId="9"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8" fillId="0" borderId="0" applyFont="0" applyFill="0" applyBorder="0" applyAlignment="0" applyProtection="0"/>
    <xf numFmtId="9" fontId="9"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165" fontId="1" fillId="0" borderId="0" applyFont="0" applyFill="0" applyBorder="0" applyAlignment="0" applyProtection="0"/>
    <xf numFmtId="165" fontId="5"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0" fontId="16" fillId="0" borderId="0">
      <alignment vertical="top"/>
    </xf>
    <xf numFmtId="0" fontId="16" fillId="0" borderId="0">
      <alignment vertical="top"/>
    </xf>
  </cellStyleXfs>
  <cellXfs count="114">
    <xf numFmtId="0" fontId="0" fillId="0" borderId="0" xfId="0"/>
    <xf numFmtId="0" fontId="4" fillId="2" borderId="0" xfId="2" applyFont="1" applyFill="1" applyAlignment="1"/>
    <xf numFmtId="0" fontId="4" fillId="2" borderId="0" xfId="3" applyFont="1" applyFill="1"/>
    <xf numFmtId="0" fontId="8" fillId="2" borderId="0" xfId="2" applyFont="1" applyFill="1" applyAlignment="1"/>
    <xf numFmtId="0" fontId="7" fillId="2" borderId="0" xfId="2" applyFont="1" applyFill="1" applyAlignment="1">
      <alignment horizontal="center"/>
    </xf>
    <xf numFmtId="0" fontId="8" fillId="2" borderId="0" xfId="2" applyFont="1" applyFill="1" applyAlignment="1">
      <alignment horizontal="center"/>
    </xf>
    <xf numFmtId="15" fontId="8" fillId="2" borderId="0" xfId="2" applyNumberFormat="1" applyFont="1" applyFill="1" applyAlignment="1">
      <alignment horizontal="center"/>
    </xf>
    <xf numFmtId="166" fontId="8" fillId="2" borderId="0" xfId="4" applyNumberFormat="1" applyFont="1" applyFill="1" applyAlignment="1">
      <alignment horizontal="center"/>
    </xf>
    <xf numFmtId="166" fontId="8" fillId="2" borderId="0" xfId="5" applyNumberFormat="1" applyFont="1" applyFill="1" applyAlignment="1">
      <alignment horizontal="center"/>
    </xf>
    <xf numFmtId="0" fontId="8" fillId="2" borderId="0" xfId="2" quotePrefix="1" applyFont="1" applyFill="1" applyAlignment="1">
      <alignment horizontal="center" vertical="top"/>
    </xf>
    <xf numFmtId="0" fontId="4" fillId="2" borderId="0" xfId="2" applyFont="1" applyFill="1" applyAlignment="1">
      <alignment horizontal="center" vertical="center"/>
    </xf>
    <xf numFmtId="0" fontId="4" fillId="2" borderId="0" xfId="2" applyFont="1" applyFill="1" applyAlignment="1">
      <alignment horizontal="left" vertical="top" wrapText="1"/>
    </xf>
    <xf numFmtId="0" fontId="4" fillId="2" borderId="0" xfId="2" applyFont="1" applyFill="1"/>
    <xf numFmtId="0" fontId="8" fillId="2" borderId="0" xfId="2" applyFont="1" applyFill="1" applyAlignment="1">
      <alignment horizontal="left" wrapText="1"/>
    </xf>
    <xf numFmtId="0" fontId="4" fillId="2" borderId="0" xfId="2" applyFont="1" applyFill="1" applyAlignment="1">
      <alignment horizontal="center"/>
    </xf>
    <xf numFmtId="0" fontId="7" fillId="2" borderId="0" xfId="2" applyFont="1" applyFill="1" applyAlignment="1">
      <alignment horizontal="left" vertical="top" wrapText="1"/>
    </xf>
    <xf numFmtId="14" fontId="10" fillId="0" borderId="0" xfId="6" applyNumberFormat="1" applyFont="1" applyFill="1" applyBorder="1" applyAlignment="1">
      <alignment horizontal="left" vertical="center"/>
    </xf>
    <xf numFmtId="167" fontId="8" fillId="2" borderId="0" xfId="2" applyNumberFormat="1" applyFont="1" applyFill="1" applyAlignment="1">
      <alignment horizontal="left" vertical="center" wrapText="1"/>
    </xf>
    <xf numFmtId="0" fontId="8" fillId="2" borderId="0" xfId="2" applyFont="1" applyFill="1" applyAlignment="1">
      <alignment horizontal="left" vertical="center"/>
    </xf>
    <xf numFmtId="166" fontId="4" fillId="2" borderId="0" xfId="4" applyNumberFormat="1" applyFont="1" applyFill="1" applyAlignment="1">
      <alignment horizontal="right" wrapText="1"/>
    </xf>
    <xf numFmtId="166" fontId="8" fillId="3" borderId="2" xfId="4" applyNumberFormat="1" applyFont="1" applyFill="1" applyBorder="1" applyAlignment="1">
      <alignment horizontal="center" vertical="center" wrapText="1"/>
    </xf>
    <xf numFmtId="0" fontId="8" fillId="2" borderId="0" xfId="2" applyFont="1" applyFill="1" applyAlignment="1">
      <alignment horizontal="center" vertical="center"/>
    </xf>
    <xf numFmtId="14" fontId="12" fillId="3" borderId="5" xfId="1" quotePrefix="1" applyNumberFormat="1" applyFont="1" applyFill="1" applyBorder="1" applyAlignment="1" applyProtection="1">
      <alignment horizontal="center" vertical="top"/>
    </xf>
    <xf numFmtId="49" fontId="8" fillId="0" borderId="1" xfId="3" applyNumberFormat="1" applyFont="1" applyBorder="1" applyAlignment="1">
      <alignment horizontal="center" vertical="center" wrapText="1"/>
    </xf>
    <xf numFmtId="166" fontId="4" fillId="2" borderId="5" xfId="5" applyNumberFormat="1" applyFont="1" applyFill="1" applyBorder="1" applyAlignment="1">
      <alignment horizontal="right" vertical="center"/>
    </xf>
    <xf numFmtId="166" fontId="4" fillId="2" borderId="1" xfId="5" applyNumberFormat="1" applyFont="1" applyFill="1" applyBorder="1" applyAlignment="1">
      <alignment horizontal="right" vertical="center"/>
    </xf>
    <xf numFmtId="49" fontId="4" fillId="0" borderId="2" xfId="3" applyNumberFormat="1" applyFont="1" applyBorder="1" applyAlignment="1">
      <alignment horizontal="center" vertical="center" wrapText="1"/>
    </xf>
    <xf numFmtId="49" fontId="4" fillId="0" borderId="5" xfId="3" applyNumberFormat="1" applyFont="1" applyBorder="1" applyAlignment="1">
      <alignment horizontal="center" vertical="center" wrapText="1"/>
    </xf>
    <xf numFmtId="165" fontId="4" fillId="2" borderId="1" xfId="1" applyFont="1" applyFill="1" applyBorder="1" applyAlignment="1">
      <alignment horizontal="right" vertical="center"/>
    </xf>
    <xf numFmtId="165" fontId="4" fillId="0" borderId="1" xfId="5" applyFont="1" applyBorder="1" applyAlignment="1">
      <alignment horizontal="right" vertical="center" wrapText="1"/>
    </xf>
    <xf numFmtId="166" fontId="4" fillId="2" borderId="0" xfId="5" applyNumberFormat="1" applyFont="1" applyFill="1" applyBorder="1" applyAlignment="1">
      <alignment vertical="center"/>
    </xf>
    <xf numFmtId="0" fontId="4" fillId="2" borderId="0" xfId="2" applyFont="1" applyFill="1" applyBorder="1" applyAlignment="1">
      <alignment vertical="center"/>
    </xf>
    <xf numFmtId="0" fontId="4" fillId="2" borderId="0" xfId="3" applyFont="1" applyFill="1" applyBorder="1" applyAlignment="1">
      <alignment vertical="center"/>
    </xf>
    <xf numFmtId="0" fontId="8" fillId="2" borderId="0" xfId="8" applyFont="1" applyFill="1" applyAlignment="1">
      <alignment horizontal="left" vertical="center"/>
    </xf>
    <xf numFmtId="168" fontId="8" fillId="2" borderId="0" xfId="8" applyNumberFormat="1" applyFont="1" applyFill="1" applyAlignment="1">
      <alignment vertical="center"/>
    </xf>
    <xf numFmtId="168" fontId="8" fillId="2" borderId="0" xfId="8" applyNumberFormat="1" applyFont="1" applyFill="1" applyAlignment="1">
      <alignment horizontal="left" vertical="center"/>
    </xf>
    <xf numFmtId="2" fontId="4" fillId="2" borderId="0" xfId="8" applyNumberFormat="1" applyFont="1" applyFill="1" applyAlignment="1">
      <alignment vertical="center"/>
    </xf>
    <xf numFmtId="0" fontId="8" fillId="2" borderId="0" xfId="8" applyFont="1" applyFill="1" applyAlignment="1">
      <alignment vertical="center"/>
    </xf>
    <xf numFmtId="168" fontId="8" fillId="2" borderId="0" xfId="8" applyNumberFormat="1" applyFont="1" applyFill="1" applyAlignment="1">
      <alignment vertical="center" wrapText="1"/>
    </xf>
    <xf numFmtId="0" fontId="4" fillId="2" borderId="0" xfId="8" applyFont="1" applyFill="1" applyAlignment="1">
      <alignment vertical="center"/>
    </xf>
    <xf numFmtId="0" fontId="7" fillId="2" borderId="0" xfId="8" applyFont="1" applyFill="1" applyBorder="1" applyAlignment="1">
      <alignment vertical="center" wrapText="1"/>
    </xf>
    <xf numFmtId="0" fontId="7" fillId="2" borderId="0" xfId="8" applyFont="1" applyFill="1" applyAlignment="1">
      <alignment vertical="center"/>
    </xf>
    <xf numFmtId="0" fontId="8" fillId="2" borderId="0" xfId="8" applyFont="1" applyFill="1" applyBorder="1" applyAlignment="1">
      <alignment vertical="center"/>
    </xf>
    <xf numFmtId="165" fontId="4" fillId="2" borderId="0" xfId="4" applyFont="1" applyFill="1" applyAlignment="1">
      <alignment vertical="center"/>
    </xf>
    <xf numFmtId="2" fontId="8" fillId="2" borderId="0" xfId="8" applyNumberFormat="1" applyFont="1" applyFill="1" applyAlignment="1">
      <alignment vertical="center" wrapText="1"/>
    </xf>
    <xf numFmtId="2" fontId="8" fillId="2" borderId="0" xfId="8" applyNumberFormat="1" applyFont="1" applyFill="1" applyAlignment="1">
      <alignment horizontal="left" vertical="center"/>
    </xf>
    <xf numFmtId="166" fontId="4" fillId="2" borderId="0" xfId="5" applyNumberFormat="1" applyFont="1" applyFill="1" applyAlignment="1">
      <alignment vertical="center"/>
    </xf>
    <xf numFmtId="166" fontId="8" fillId="2" borderId="0" xfId="4" applyNumberFormat="1" applyFont="1" applyFill="1" applyAlignment="1">
      <alignment horizontal="center" vertical="center"/>
    </xf>
    <xf numFmtId="2" fontId="4" fillId="2" borderId="0" xfId="8" applyNumberFormat="1" applyFont="1" applyFill="1" applyAlignment="1">
      <alignment horizontal="left" vertical="center"/>
    </xf>
    <xf numFmtId="166" fontId="8" fillId="2" borderId="0" xfId="5" applyNumberFormat="1" applyFont="1" applyFill="1" applyAlignment="1">
      <alignment vertical="center"/>
    </xf>
    <xf numFmtId="0" fontId="8" fillId="2" borderId="0" xfId="8" applyFont="1" applyFill="1" applyBorder="1" applyAlignment="1">
      <alignment horizontal="center" vertical="center" wrapText="1"/>
    </xf>
    <xf numFmtId="0" fontId="8" fillId="2" borderId="0" xfId="8" applyFont="1" applyFill="1" applyBorder="1" applyAlignment="1">
      <alignment horizontal="left" vertical="center"/>
    </xf>
    <xf numFmtId="2" fontId="4" fillId="2" borderId="0" xfId="8" applyNumberFormat="1" applyFont="1" applyFill="1" applyBorder="1" applyAlignment="1">
      <alignment horizontal="left" vertical="center"/>
    </xf>
    <xf numFmtId="166" fontId="8" fillId="2" borderId="0" xfId="5" applyNumberFormat="1" applyFont="1" applyFill="1" applyBorder="1" applyAlignment="1">
      <alignment vertical="center"/>
    </xf>
    <xf numFmtId="0" fontId="4" fillId="2" borderId="0" xfId="3" applyFont="1" applyFill="1" applyAlignment="1">
      <alignment vertical="top"/>
    </xf>
    <xf numFmtId="0" fontId="8" fillId="2" borderId="0" xfId="8" applyFont="1" applyFill="1" applyBorder="1" applyAlignment="1">
      <alignment vertical="top"/>
    </xf>
    <xf numFmtId="0" fontId="8" fillId="2" borderId="0" xfId="8" applyFont="1" applyFill="1" applyBorder="1" applyAlignment="1">
      <alignment vertical="center" wrapText="1"/>
    </xf>
    <xf numFmtId="166" fontId="8" fillId="2" borderId="0" xfId="5" applyNumberFormat="1" applyFont="1" applyFill="1" applyBorder="1" applyAlignment="1">
      <alignment vertical="top"/>
    </xf>
    <xf numFmtId="2" fontId="4" fillId="2" borderId="0" xfId="8" applyNumberFormat="1" applyFont="1" applyFill="1" applyAlignment="1">
      <alignment vertical="top"/>
    </xf>
    <xf numFmtId="165" fontId="4" fillId="2" borderId="0" xfId="4" applyFont="1" applyFill="1" applyAlignment="1">
      <alignment vertical="top"/>
    </xf>
    <xf numFmtId="166" fontId="8" fillId="2" borderId="0" xfId="5" applyNumberFormat="1" applyFont="1" applyFill="1" applyAlignment="1">
      <alignment vertical="top"/>
    </xf>
    <xf numFmtId="0" fontId="4" fillId="2" borderId="0" xfId="3" applyFont="1" applyFill="1" applyBorder="1"/>
    <xf numFmtId="166" fontId="4" fillId="2" borderId="0" xfId="5" applyNumberFormat="1" applyFont="1" applyFill="1"/>
    <xf numFmtId="165" fontId="4" fillId="2" borderId="1" xfId="5" applyNumberFormat="1" applyFont="1" applyFill="1" applyBorder="1" applyAlignment="1">
      <alignment horizontal="right" vertical="center"/>
    </xf>
    <xf numFmtId="49" fontId="4" fillId="0" borderId="1" xfId="3" applyNumberFormat="1" applyFont="1" applyBorder="1" applyAlignment="1">
      <alignment horizontal="center" vertical="center" wrapText="1"/>
    </xf>
    <xf numFmtId="10" fontId="4" fillId="2" borderId="1" xfId="113" applyNumberFormat="1" applyFont="1" applyFill="1" applyBorder="1" applyAlignment="1">
      <alignment horizontal="right" vertical="center"/>
    </xf>
    <xf numFmtId="10" fontId="4" fillId="2" borderId="0" xfId="113" applyNumberFormat="1" applyFont="1" applyFill="1"/>
    <xf numFmtId="165" fontId="4" fillId="2" borderId="9" xfId="1" applyFont="1" applyFill="1" applyBorder="1" applyAlignment="1">
      <alignment vertical="center"/>
    </xf>
    <xf numFmtId="166" fontId="4" fillId="2" borderId="9" xfId="1" applyNumberFormat="1" applyFont="1" applyFill="1" applyBorder="1" applyAlignment="1">
      <alignment vertical="center"/>
    </xf>
    <xf numFmtId="165" fontId="4" fillId="2" borderId="8" xfId="1" applyFont="1" applyFill="1" applyBorder="1" applyAlignment="1">
      <alignment vertical="center"/>
    </xf>
    <xf numFmtId="166" fontId="4" fillId="0" borderId="1" xfId="5" applyNumberFormat="1" applyFont="1" applyBorder="1" applyAlignment="1">
      <alignment horizontal="right" vertical="center" wrapText="1"/>
    </xf>
    <xf numFmtId="14" fontId="7" fillId="2" borderId="0" xfId="2" applyNumberFormat="1" applyFont="1" applyFill="1" applyAlignment="1">
      <alignment horizontal="left" vertical="center" wrapText="1"/>
    </xf>
    <xf numFmtId="166" fontId="8" fillId="3" borderId="3" xfId="4" applyNumberFormat="1" applyFont="1" applyFill="1" applyBorder="1" applyAlignment="1">
      <alignment horizontal="center" vertical="center" wrapText="1"/>
    </xf>
    <xf numFmtId="14" fontId="12" fillId="3" borderId="6" xfId="1" quotePrefix="1" applyNumberFormat="1" applyFont="1" applyFill="1" applyBorder="1" applyAlignment="1" applyProtection="1">
      <alignment horizontal="center" vertical="top"/>
    </xf>
    <xf numFmtId="0" fontId="4" fillId="0" borderId="8" xfId="3" applyFont="1" applyBorder="1" applyAlignment="1">
      <alignment wrapText="1"/>
    </xf>
    <xf numFmtId="166" fontId="4" fillId="2" borderId="8" xfId="5" applyNumberFormat="1" applyFont="1" applyFill="1" applyBorder="1" applyAlignment="1">
      <alignment vertical="center"/>
    </xf>
    <xf numFmtId="166" fontId="4" fillId="0" borderId="8" xfId="5" applyNumberFormat="1" applyFont="1" applyBorder="1" applyAlignment="1">
      <alignment vertical="center" wrapText="1"/>
    </xf>
    <xf numFmtId="165" fontId="4" fillId="0" borderId="8" xfId="5" applyFont="1" applyBorder="1" applyAlignment="1">
      <alignment vertical="center" wrapText="1"/>
    </xf>
    <xf numFmtId="165" fontId="4" fillId="0" borderId="8" xfId="1" applyFont="1" applyBorder="1" applyAlignment="1">
      <alignment vertical="center" wrapText="1"/>
    </xf>
    <xf numFmtId="165" fontId="4" fillId="2" borderId="8" xfId="5" applyNumberFormat="1" applyFont="1" applyFill="1" applyBorder="1" applyAlignment="1">
      <alignment vertical="center"/>
    </xf>
    <xf numFmtId="10" fontId="4" fillId="2" borderId="8" xfId="113" applyNumberFormat="1" applyFont="1" applyFill="1" applyBorder="1" applyAlignment="1">
      <alignment vertical="center"/>
    </xf>
    <xf numFmtId="166" fontId="7" fillId="2" borderId="0" xfId="4" applyNumberFormat="1" applyFont="1" applyFill="1" applyBorder="1" applyAlignment="1">
      <alignment vertical="center" wrapText="1"/>
    </xf>
    <xf numFmtId="3" fontId="8" fillId="2" borderId="0" xfId="2" applyNumberFormat="1" applyFont="1" applyFill="1" applyAlignment="1">
      <alignment vertical="top"/>
    </xf>
    <xf numFmtId="11" fontId="6" fillId="0" borderId="8" xfId="3" applyNumberFormat="1" applyFont="1" applyBorder="1" applyAlignment="1">
      <alignment horizontal="left" vertical="center" wrapText="1"/>
    </xf>
    <xf numFmtId="11" fontId="6" fillId="0" borderId="9" xfId="3" applyNumberFormat="1" applyFont="1" applyBorder="1" applyAlignment="1">
      <alignment horizontal="left" vertical="center" wrapText="1"/>
    </xf>
    <xf numFmtId="49" fontId="6" fillId="0" borderId="8" xfId="3" applyNumberFormat="1" applyFont="1" applyBorder="1" applyAlignment="1">
      <alignment horizontal="left" vertical="center" wrapText="1"/>
    </xf>
    <xf numFmtId="49" fontId="6" fillId="0" borderId="9" xfId="3" applyNumberFormat="1" applyFont="1" applyBorder="1" applyAlignment="1">
      <alignment horizontal="left" vertical="center" wrapText="1"/>
    </xf>
    <xf numFmtId="0" fontId="6" fillId="2" borderId="0" xfId="3" applyFont="1" applyFill="1" applyBorder="1" applyAlignment="1">
      <alignment horizontal="left" vertical="top" wrapText="1"/>
    </xf>
    <xf numFmtId="0" fontId="8" fillId="2" borderId="0" xfId="8" applyFont="1" applyFill="1" applyBorder="1" applyAlignment="1">
      <alignment vertical="center"/>
    </xf>
    <xf numFmtId="0" fontId="6" fillId="4" borderId="10" xfId="3" applyNumberFormat="1" applyFont="1" applyFill="1" applyBorder="1" applyAlignment="1" applyProtection="1">
      <alignment horizontal="left" vertical="center" wrapText="1"/>
    </xf>
    <xf numFmtId="0" fontId="6" fillId="4" borderId="0" xfId="3" applyNumberFormat="1" applyFont="1" applyFill="1" applyBorder="1" applyAlignment="1" applyProtection="1">
      <alignment horizontal="left" vertical="center" wrapText="1"/>
    </xf>
    <xf numFmtId="0" fontId="8" fillId="2" borderId="0" xfId="8" applyFont="1" applyFill="1" applyBorder="1" applyAlignment="1">
      <alignment horizontal="center" vertical="center" wrapText="1"/>
    </xf>
    <xf numFmtId="168" fontId="8" fillId="2" borderId="0" xfId="8" applyNumberFormat="1" applyFont="1" applyFill="1" applyAlignment="1">
      <alignment horizontal="center" vertical="center" wrapText="1"/>
    </xf>
    <xf numFmtId="166" fontId="7" fillId="2" borderId="0" xfId="4" applyNumberFormat="1" applyFont="1" applyFill="1" applyBorder="1" applyAlignment="1">
      <alignment horizontal="center" vertical="center" wrapText="1"/>
    </xf>
    <xf numFmtId="0" fontId="8" fillId="2" borderId="0" xfId="8" applyFont="1" applyFill="1" applyBorder="1" applyAlignment="1">
      <alignment horizontal="right" vertical="center"/>
    </xf>
    <xf numFmtId="2" fontId="8" fillId="2" borderId="0" xfId="8" applyNumberFormat="1" applyFont="1" applyFill="1" applyAlignment="1">
      <alignment horizontal="center" vertical="center" wrapText="1"/>
    </xf>
    <xf numFmtId="0" fontId="8" fillId="0" borderId="0" xfId="9" applyFont="1" applyFill="1" applyAlignment="1">
      <alignment horizontal="center" vertical="top"/>
    </xf>
    <xf numFmtId="49" fontId="13" fillId="0" borderId="8" xfId="3" applyNumberFormat="1" applyFont="1" applyBorder="1" applyAlignment="1">
      <alignment horizontal="left" vertical="center" wrapText="1"/>
    </xf>
    <xf numFmtId="49" fontId="13" fillId="0" borderId="9" xfId="3" applyNumberFormat="1" applyFont="1" applyBorder="1" applyAlignment="1">
      <alignment horizontal="left" vertical="center" wrapText="1"/>
    </xf>
    <xf numFmtId="49" fontId="6" fillId="0" borderId="1" xfId="3" applyNumberFormat="1" applyFont="1" applyBorder="1" applyAlignment="1">
      <alignment horizontal="left" vertical="center" wrapText="1"/>
    </xf>
    <xf numFmtId="49" fontId="3" fillId="0" borderId="8" xfId="3" applyNumberFormat="1" applyFont="1" applyBorder="1" applyAlignment="1">
      <alignment horizontal="left" vertical="center" wrapText="1"/>
    </xf>
    <xf numFmtId="49" fontId="3" fillId="0" borderId="9" xfId="3" applyNumberFormat="1" applyFont="1" applyBorder="1" applyAlignment="1">
      <alignment horizontal="left" vertical="center" wrapText="1"/>
    </xf>
    <xf numFmtId="3" fontId="8" fillId="2" borderId="0" xfId="2" applyNumberFormat="1" applyFont="1" applyFill="1" applyAlignment="1">
      <alignment horizontal="left" vertical="top" wrapText="1"/>
    </xf>
    <xf numFmtId="167" fontId="8" fillId="2" borderId="0" xfId="2" applyNumberFormat="1" applyFont="1" applyFill="1" applyAlignment="1">
      <alignment horizontal="left" vertical="center" wrapText="1"/>
    </xf>
    <xf numFmtId="167" fontId="7" fillId="2" borderId="0" xfId="2" applyNumberFormat="1" applyFont="1" applyFill="1" applyAlignment="1">
      <alignment horizontal="left" vertical="center" wrapText="1"/>
    </xf>
    <xf numFmtId="0" fontId="8" fillId="3" borderId="2" xfId="2" applyFont="1" applyFill="1" applyBorder="1" applyAlignment="1">
      <alignment horizontal="center" vertical="center" wrapText="1"/>
    </xf>
    <xf numFmtId="0" fontId="8" fillId="3" borderId="5" xfId="2" applyFont="1" applyFill="1" applyBorder="1" applyAlignment="1">
      <alignment horizontal="center" vertical="center" wrapText="1"/>
    </xf>
    <xf numFmtId="0" fontId="8" fillId="3" borderId="3" xfId="2" applyFont="1" applyFill="1" applyBorder="1" applyAlignment="1">
      <alignment horizontal="center" vertical="center" wrapText="1"/>
    </xf>
    <xf numFmtId="0" fontId="8" fillId="3" borderId="4" xfId="2" applyFont="1" applyFill="1" applyBorder="1" applyAlignment="1">
      <alignment horizontal="center" vertical="center" wrapText="1"/>
    </xf>
    <xf numFmtId="0" fontId="8" fillId="3" borderId="6" xfId="2" applyFont="1" applyFill="1" applyBorder="1" applyAlignment="1">
      <alignment horizontal="center" vertical="center" wrapText="1"/>
    </xf>
    <xf numFmtId="0" fontId="8" fillId="3" borderId="7" xfId="2" applyFont="1" applyFill="1" applyBorder="1" applyAlignment="1">
      <alignment horizontal="center" vertical="center" wrapText="1"/>
    </xf>
    <xf numFmtId="0" fontId="2" fillId="2" borderId="0" xfId="2" applyFont="1" applyFill="1" applyAlignment="1">
      <alignment horizontal="center" wrapText="1"/>
    </xf>
    <xf numFmtId="0" fontId="6" fillId="2" borderId="0" xfId="2" applyFont="1" applyFill="1" applyAlignment="1">
      <alignment horizontal="center" vertical="center" wrapText="1"/>
    </xf>
    <xf numFmtId="0" fontId="8" fillId="2" borderId="0" xfId="2" applyFont="1" applyFill="1" applyAlignment="1">
      <alignment horizontal="center" vertical="center" wrapText="1"/>
    </xf>
  </cellXfs>
  <cellStyles count="120">
    <cellStyle name="Comma" xfId="1" builtinId="3"/>
    <cellStyle name="Comma 10" xfId="10"/>
    <cellStyle name="Comma 10 2" xfId="11"/>
    <cellStyle name="Comma 10 3" xfId="114"/>
    <cellStyle name="Comma 11" xfId="12"/>
    <cellStyle name="Comma 12" xfId="13"/>
    <cellStyle name="Comma 12 2" xfId="115"/>
    <cellStyle name="Comma 13" xfId="14"/>
    <cellStyle name="Comma 14" xfId="15"/>
    <cellStyle name="Comma 2" xfId="16"/>
    <cellStyle name="Comma 2 2" xfId="17"/>
    <cellStyle name="Comma 2 2 2" xfId="18"/>
    <cellStyle name="Comma 2 2 3" xfId="117"/>
    <cellStyle name="Comma 2 3" xfId="19"/>
    <cellStyle name="Comma 2 3 2" xfId="20"/>
    <cellStyle name="Comma 2 3 2 2" xfId="21"/>
    <cellStyle name="Comma 2 3 2 2 2" xfId="22"/>
    <cellStyle name="Comma 2 3 3" xfId="23"/>
    <cellStyle name="Comma 2 4" xfId="24"/>
    <cellStyle name="Comma 2 5" xfId="25"/>
    <cellStyle name="Comma 2 6" xfId="26"/>
    <cellStyle name="Comma 2 7" xfId="27"/>
    <cellStyle name="Comma 2 8" xfId="28"/>
    <cellStyle name="Comma 2 9" xfId="116"/>
    <cellStyle name="Comma 3" xfId="29"/>
    <cellStyle name="Comma 3 2" xfId="30"/>
    <cellStyle name="Comma 3 2 2" xfId="31"/>
    <cellStyle name="Comma 3 2 3" xfId="32"/>
    <cellStyle name="Comma 3 3" xfId="33"/>
    <cellStyle name="Comma 3 4" xfId="34"/>
    <cellStyle name="Comma 3 5" xfId="35"/>
    <cellStyle name="Comma 3 5 2" xfId="36"/>
    <cellStyle name="Comma 3 6" xfId="37"/>
    <cellStyle name="Comma 3 7" xfId="38"/>
    <cellStyle name="Comma 4" xfId="39"/>
    <cellStyle name="Comma 4 2" xfId="40"/>
    <cellStyle name="Comma 4 2 2" xfId="4"/>
    <cellStyle name="Comma 4 3" xfId="41"/>
    <cellStyle name="Comma 4 4" xfId="42"/>
    <cellStyle name="Comma 4 5" xfId="6"/>
    <cellStyle name="Comma 4 6" xfId="43"/>
    <cellStyle name="Comma 5" xfId="44"/>
    <cellStyle name="Comma 5 2" xfId="45"/>
    <cellStyle name="Comma 5 3" xfId="5"/>
    <cellStyle name="Comma 6" xfId="46"/>
    <cellStyle name="Comma 6 2" xfId="47"/>
    <cellStyle name="Comma 7" xfId="48"/>
    <cellStyle name="Comma 8" xfId="49"/>
    <cellStyle name="Comma 9" xfId="50"/>
    <cellStyle name="Currency [0] 2" xfId="51"/>
    <cellStyle name="Currency 2" xfId="52"/>
    <cellStyle name="Currency 3" xfId="53"/>
    <cellStyle name="Currency 4" xfId="54"/>
    <cellStyle name="Normal" xfId="0" builtinId="0"/>
    <cellStyle name="Normal 10" xfId="55"/>
    <cellStyle name="Normal 11" xfId="56"/>
    <cellStyle name="Normal 11 2" xfId="57"/>
    <cellStyle name="Normal 12" xfId="58"/>
    <cellStyle name="Normal 12 2" xfId="59"/>
    <cellStyle name="Normal 13" xfId="60"/>
    <cellStyle name="Normal 14" xfId="61"/>
    <cellStyle name="Normal 15" xfId="62"/>
    <cellStyle name="Normal 15 2" xfId="63"/>
    <cellStyle name="Normal 15 3" xfId="64"/>
    <cellStyle name="Normal 15 4" xfId="65"/>
    <cellStyle name="Normal 15 5" xfId="9"/>
    <cellStyle name="Normal 16" xfId="66"/>
    <cellStyle name="Normal 18" xfId="67"/>
    <cellStyle name="Normal 18 2" xfId="68"/>
    <cellStyle name="Normal 19" xfId="3"/>
    <cellStyle name="Normal 2" xfId="69"/>
    <cellStyle name="Normal 2 2" xfId="70"/>
    <cellStyle name="Normal 2 3" xfId="71"/>
    <cellStyle name="Normal 2 3 2" xfId="72"/>
    <cellStyle name="Normal 2 3 3" xfId="73"/>
    <cellStyle name="Normal 2 4" xfId="74"/>
    <cellStyle name="Normal 3" xfId="75"/>
    <cellStyle name="Normal 3 2" xfId="76"/>
    <cellStyle name="Normal 3 2 2" xfId="77"/>
    <cellStyle name="Normal 3 2 2 2" xfId="78"/>
    <cellStyle name="Normal 3 2 3" xfId="79"/>
    <cellStyle name="Normal 3 2 3 2" xfId="80"/>
    <cellStyle name="Normal 3 2 3 3" xfId="81"/>
    <cellStyle name="Normal 3 2 3 5" xfId="82"/>
    <cellStyle name="Normal 3 2 6" xfId="83"/>
    <cellStyle name="Normal 3 2 6 2" xfId="2"/>
    <cellStyle name="Normal 3 3" xfId="84"/>
    <cellStyle name="Normal 3 4" xfId="85"/>
    <cellStyle name="Normal 3 5" xfId="86"/>
    <cellStyle name="Normal 3 6" xfId="87"/>
    <cellStyle name="Normal 38" xfId="88"/>
    <cellStyle name="Normal 4" xfId="89"/>
    <cellStyle name="Normal 4 2" xfId="90"/>
    <cellStyle name="Normal 4 2 2" xfId="91"/>
    <cellStyle name="Normal 4 3" xfId="92"/>
    <cellStyle name="Normal 4 4" xfId="93"/>
    <cellStyle name="Normal 4 5" xfId="94"/>
    <cellStyle name="Normal 45 11" xfId="118"/>
    <cellStyle name="Normal 5" xfId="95"/>
    <cellStyle name="Normal 6" xfId="96"/>
    <cellStyle name="Normal 6 2" xfId="97"/>
    <cellStyle name="Normal 6 37" xfId="119"/>
    <cellStyle name="Normal 7" xfId="98"/>
    <cellStyle name="Normal 8" xfId="99"/>
    <cellStyle name="Normal 9" xfId="100"/>
    <cellStyle name="Normal_Bao cao tai chinh 280405" xfId="8"/>
    <cellStyle name="Percent" xfId="113" builtinId="5"/>
    <cellStyle name="Percent 10" xfId="7"/>
    <cellStyle name="Percent 2" xfId="101"/>
    <cellStyle name="Percent 2 2" xfId="102"/>
    <cellStyle name="Percent 2 2 2" xfId="103"/>
    <cellStyle name="Percent 2 3" xfId="104"/>
    <cellStyle name="Percent 2 4" xfId="105"/>
    <cellStyle name="Percent 2 5" xfId="106"/>
    <cellStyle name="Percent 3" xfId="107"/>
    <cellStyle name="Percent 3 2" xfId="108"/>
    <cellStyle name="Percent 4" xfId="109"/>
    <cellStyle name="Percent 5" xfId="110"/>
    <cellStyle name="Percent 6" xfId="111"/>
    <cellStyle name="Percent 7" xfId="11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156882</xdr:colOff>
      <xdr:row>0</xdr:row>
      <xdr:rowOff>201706</xdr:rowOff>
    </xdr:from>
    <xdr:to>
      <xdr:col>4</xdr:col>
      <xdr:colOff>784412</xdr:colOff>
      <xdr:row>1</xdr:row>
      <xdr:rowOff>453361</xdr:rowOff>
    </xdr:to>
    <xdr:pic>
      <xdr:nvPicPr>
        <xdr:cNvPr id="4" name="Picture 3" descr="Logo&#10;&#10;Description automatically generated"/>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882" y="201706"/>
          <a:ext cx="1266265" cy="8343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TrangKenh\Chinhthuc-cu\5649%20Tong%20hop%20TSCD-GLV.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NGAN%20HANG%20GIAM%20SAT/QUY%20CAN%20BANG%20BAN%20VIET/0.BAO%20CAO/THEO%20DOI%20NAV%20-%20PHU%20LUC%204-NAV%20from%2001.01.18%20-09.05.1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3"/>
      <sheetName val="Sheet4"/>
    </sheetNames>
    <sheetDataSet>
      <sheetData sheetId="0">
        <row r="127">
          <cell r="B127">
            <v>75406769302</v>
          </cell>
        </row>
        <row r="148">
          <cell r="B148">
            <v>67040687952</v>
          </cell>
        </row>
        <row r="149">
          <cell r="B149">
            <v>68258843612</v>
          </cell>
        </row>
        <row r="150">
          <cell r="B150">
            <v>70709301399</v>
          </cell>
        </row>
        <row r="151">
          <cell r="B151">
            <v>70916861291</v>
          </cell>
        </row>
        <row r="152">
          <cell r="B152">
            <v>70684908888</v>
          </cell>
        </row>
        <row r="153">
          <cell r="B153">
            <v>70600776537</v>
          </cell>
        </row>
        <row r="154">
          <cell r="B154">
            <v>71711281124</v>
          </cell>
        </row>
        <row r="155">
          <cell r="B155">
            <v>70878827403</v>
          </cell>
        </row>
        <row r="156">
          <cell r="B156">
            <v>70374939140</v>
          </cell>
        </row>
        <row r="157">
          <cell r="B157">
            <v>70484107730</v>
          </cell>
        </row>
        <row r="158">
          <cell r="B158">
            <v>69608789317</v>
          </cell>
        </row>
        <row r="159">
          <cell r="B159">
            <v>70068032417</v>
          </cell>
        </row>
        <row r="160">
          <cell r="B160">
            <v>71595247032</v>
          </cell>
        </row>
        <row r="161">
          <cell r="B161">
            <v>71720952639</v>
          </cell>
        </row>
        <row r="162">
          <cell r="B162">
            <v>70999505657</v>
          </cell>
        </row>
        <row r="163">
          <cell r="B163">
            <v>68262589854</v>
          </cell>
        </row>
        <row r="164">
          <cell r="B164">
            <v>67829845982</v>
          </cell>
        </row>
        <row r="165">
          <cell r="B165">
            <v>69673333438</v>
          </cell>
        </row>
        <row r="166">
          <cell r="B166">
            <v>70541523644</v>
          </cell>
        </row>
        <row r="167">
          <cell r="B167">
            <v>70488088140</v>
          </cell>
        </row>
        <row r="168">
          <cell r="B168">
            <v>72218938129</v>
          </cell>
        </row>
        <row r="169">
          <cell r="B169">
            <v>72305035236</v>
          </cell>
        </row>
        <row r="170">
          <cell r="B170">
            <v>73076225869</v>
          </cell>
        </row>
        <row r="171">
          <cell r="B171">
            <v>72577413073</v>
          </cell>
        </row>
        <row r="172">
          <cell r="B172">
            <v>73385186136</v>
          </cell>
        </row>
        <row r="173">
          <cell r="B173">
            <v>74362424463</v>
          </cell>
        </row>
        <row r="174">
          <cell r="B174">
            <v>74721154113</v>
          </cell>
        </row>
        <row r="175">
          <cell r="B175">
            <v>75230903657</v>
          </cell>
        </row>
        <row r="176">
          <cell r="B176">
            <v>75483135043</v>
          </cell>
        </row>
        <row r="177">
          <cell r="B177">
            <v>75881471342</v>
          </cell>
        </row>
        <row r="178">
          <cell r="B178">
            <v>77277519361</v>
          </cell>
        </row>
        <row r="179">
          <cell r="B179">
            <v>72134219578</v>
          </cell>
        </row>
        <row r="180">
          <cell r="B180">
            <v>72472805155</v>
          </cell>
        </row>
        <row r="181">
          <cell r="B181">
            <v>73374169633</v>
          </cell>
        </row>
        <row r="182">
          <cell r="B182">
            <v>74668370480</v>
          </cell>
        </row>
        <row r="183">
          <cell r="B183">
            <v>75870058808</v>
          </cell>
        </row>
        <row r="184">
          <cell r="B184">
            <v>78772036307</v>
          </cell>
        </row>
        <row r="185">
          <cell r="B185">
            <v>79103384643</v>
          </cell>
        </row>
        <row r="186">
          <cell r="B186">
            <v>80156926981</v>
          </cell>
        </row>
        <row r="187">
          <cell r="B187">
            <v>80266002237</v>
          </cell>
        </row>
        <row r="188">
          <cell r="B188">
            <v>81446799235</v>
          </cell>
        </row>
        <row r="189">
          <cell r="B189">
            <v>81988397682</v>
          </cell>
        </row>
        <row r="190">
          <cell r="B190">
            <v>83573284315</v>
          </cell>
        </row>
        <row r="191">
          <cell r="B191">
            <v>87093827825</v>
          </cell>
        </row>
        <row r="192">
          <cell r="B192">
            <v>89223812785</v>
          </cell>
        </row>
        <row r="193">
          <cell r="B193">
            <v>88409258409</v>
          </cell>
        </row>
        <row r="194">
          <cell r="B194">
            <v>81364786962</v>
          </cell>
        </row>
        <row r="195">
          <cell r="B195">
            <v>83564790963</v>
          </cell>
        </row>
        <row r="196">
          <cell r="B196">
            <v>86600450992</v>
          </cell>
        </row>
        <row r="197">
          <cell r="B197">
            <v>87921268310</v>
          </cell>
        </row>
        <row r="198">
          <cell r="B198">
            <v>90435792713</v>
          </cell>
        </row>
        <row r="199">
          <cell r="B199">
            <v>90191380796</v>
          </cell>
        </row>
        <row r="200">
          <cell r="B200">
            <v>90518588110</v>
          </cell>
        </row>
        <row r="201">
          <cell r="B201">
            <v>90517682634</v>
          </cell>
        </row>
        <row r="202">
          <cell r="B202">
            <v>92016491664</v>
          </cell>
        </row>
        <row r="203">
          <cell r="B203">
            <v>93573611736</v>
          </cell>
        </row>
        <row r="204">
          <cell r="B204">
            <v>91845368971</v>
          </cell>
        </row>
        <row r="205">
          <cell r="B205">
            <v>93254998471</v>
          </cell>
        </row>
        <row r="206">
          <cell r="B206">
            <v>94561167720</v>
          </cell>
        </row>
        <row r="207">
          <cell r="B207">
            <v>95622057008</v>
          </cell>
        </row>
        <row r="208">
          <cell r="B208">
            <v>94657450391</v>
          </cell>
        </row>
        <row r="209">
          <cell r="B209">
            <v>92433125361</v>
          </cell>
        </row>
        <row r="210">
          <cell r="B210">
            <v>93241112277</v>
          </cell>
        </row>
      </sheetData>
      <sheetData sheetId="1"/>
      <sheetData sheetId="2"/>
      <sheetData sheetId="3"/>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M62"/>
  <sheetViews>
    <sheetView tabSelected="1" topLeftCell="C37" zoomScale="85" zoomScaleNormal="85" zoomScaleSheetLayoutView="100" zoomScalePageLayoutView="85" workbookViewId="0">
      <selection activeCell="F12" sqref="F12"/>
    </sheetView>
  </sheetViews>
  <sheetFormatPr defaultRowHeight="16.5" x14ac:dyDescent="0.25"/>
  <cols>
    <col min="1" max="2" width="5" style="2" hidden="1" customWidth="1"/>
    <col min="3" max="3" width="7.28515625" style="2" customWidth="1"/>
    <col min="4" max="4" width="3.42578125" style="2" customWidth="1"/>
    <col min="5" max="5" width="68.85546875" style="2" customWidth="1"/>
    <col min="6" max="6" width="35" style="2" customWidth="1"/>
    <col min="7" max="7" width="32.42578125" style="2" customWidth="1"/>
    <col min="8" max="8" width="39.28515625" style="62" customWidth="1"/>
    <col min="9" max="9" width="11.42578125" style="2" bestFit="1" customWidth="1"/>
    <col min="10" max="16384" width="9.140625" style="2"/>
  </cols>
  <sheetData>
    <row r="1" spans="3:13" ht="45.75" customHeight="1" x14ac:dyDescent="0.25">
      <c r="C1" s="111" t="s">
        <v>0</v>
      </c>
      <c r="D1" s="111"/>
      <c r="E1" s="111"/>
      <c r="F1" s="111"/>
      <c r="G1" s="111"/>
      <c r="H1" s="111"/>
      <c r="I1" s="1"/>
      <c r="J1" s="1"/>
      <c r="K1" s="1"/>
      <c r="L1" s="1"/>
      <c r="M1" s="1"/>
    </row>
    <row r="2" spans="3:13" ht="39" customHeight="1" x14ac:dyDescent="0.25">
      <c r="C2" s="112" t="s">
        <v>1</v>
      </c>
      <c r="D2" s="112"/>
      <c r="E2" s="112"/>
      <c r="F2" s="112"/>
      <c r="G2" s="112"/>
      <c r="H2" s="112"/>
      <c r="I2" s="1"/>
      <c r="J2" s="1"/>
      <c r="K2" s="1"/>
      <c r="L2" s="1"/>
      <c r="M2" s="1"/>
    </row>
    <row r="3" spans="3:13" ht="45.75" customHeight="1" x14ac:dyDescent="0.25">
      <c r="C3" s="113" t="s">
        <v>2</v>
      </c>
      <c r="D3" s="113"/>
      <c r="E3" s="113"/>
      <c r="F3" s="113"/>
      <c r="G3" s="113"/>
      <c r="H3" s="113"/>
      <c r="I3" s="3"/>
      <c r="J3" s="3"/>
      <c r="K3" s="3"/>
      <c r="L3" s="3"/>
      <c r="M3" s="3"/>
    </row>
    <row r="4" spans="3:13" ht="35.25" customHeight="1" x14ac:dyDescent="0.25">
      <c r="C4" s="113" t="s">
        <v>48</v>
      </c>
      <c r="D4" s="113"/>
      <c r="E4" s="113"/>
      <c r="F4" s="113"/>
      <c r="G4" s="113"/>
      <c r="H4" s="113"/>
      <c r="I4" s="3"/>
      <c r="J4" s="3"/>
      <c r="K4" s="3"/>
      <c r="L4" s="3"/>
      <c r="M4" s="3"/>
    </row>
    <row r="5" spans="3:13" x14ac:dyDescent="0.25">
      <c r="C5" s="4"/>
      <c r="D5" s="4"/>
      <c r="E5" s="5"/>
      <c r="F5" s="6"/>
      <c r="G5" s="7"/>
      <c r="H5" s="8"/>
      <c r="I5" s="5"/>
      <c r="J5" s="5"/>
      <c r="K5" s="5"/>
      <c r="L5" s="5"/>
      <c r="M5" s="5"/>
    </row>
    <row r="6" spans="3:13" ht="33.75" customHeight="1" x14ac:dyDescent="0.25">
      <c r="C6" s="9" t="s">
        <v>3</v>
      </c>
      <c r="D6" s="10"/>
      <c r="E6" s="11" t="s">
        <v>4</v>
      </c>
      <c r="F6" s="102" t="s">
        <v>44</v>
      </c>
      <c r="G6" s="102"/>
      <c r="H6" s="102"/>
      <c r="I6" s="12"/>
      <c r="J6" s="12"/>
      <c r="K6" s="12"/>
      <c r="L6" s="12"/>
      <c r="M6" s="12"/>
    </row>
    <row r="7" spans="3:13" ht="72.75" customHeight="1" x14ac:dyDescent="0.25">
      <c r="C7" s="9" t="s">
        <v>5</v>
      </c>
      <c r="D7" s="10"/>
      <c r="E7" s="11" t="s">
        <v>6</v>
      </c>
      <c r="F7" s="102" t="s">
        <v>7</v>
      </c>
      <c r="G7" s="102"/>
      <c r="H7" s="82"/>
      <c r="I7" s="12"/>
      <c r="J7" s="12"/>
      <c r="K7" s="12"/>
      <c r="L7" s="12"/>
      <c r="M7" s="12"/>
    </row>
    <row r="8" spans="3:13" ht="33.75" customHeight="1" x14ac:dyDescent="0.25">
      <c r="C8" s="9" t="s">
        <v>8</v>
      </c>
      <c r="D8" s="10"/>
      <c r="E8" s="11" t="s">
        <v>9</v>
      </c>
      <c r="F8" s="102" t="s">
        <v>45</v>
      </c>
      <c r="G8" s="102"/>
      <c r="H8" s="102"/>
      <c r="I8" s="12"/>
      <c r="J8" s="12"/>
      <c r="K8" s="12"/>
      <c r="L8" s="12"/>
      <c r="M8" s="12"/>
    </row>
    <row r="9" spans="3:13" ht="18" customHeight="1" x14ac:dyDescent="0.25">
      <c r="C9" s="9">
        <v>4</v>
      </c>
      <c r="D9" s="10"/>
      <c r="E9" s="13" t="s">
        <v>10</v>
      </c>
      <c r="F9" s="103" t="str">
        <f>"Từ ngày "&amp;TEXT(G16+1,"dd-mm-yyyy")&amp;" đến ngày "&amp;TEXT(F16,"dd-mm-yyyy")</f>
        <v>Từ ngày 23-04-2021 đến ngày 29-04-2021</v>
      </c>
      <c r="G9" s="103"/>
      <c r="H9" s="103"/>
      <c r="I9" s="12"/>
      <c r="J9" s="12"/>
      <c r="K9" s="12"/>
      <c r="L9" s="12"/>
      <c r="M9" s="12"/>
    </row>
    <row r="10" spans="3:13" ht="20.25" customHeight="1" x14ac:dyDescent="0.25">
      <c r="C10" s="14"/>
      <c r="D10" s="10"/>
      <c r="E10" s="15" t="s">
        <v>11</v>
      </c>
      <c r="F10" s="104" t="str">
        <f>"From "&amp;TEXT(G16+1,"dd-mm-yyyy")&amp;" To "&amp;TEXT(F16,"dd-mm-yyyy")</f>
        <v>From 23-04-2021 To 29-04-2021</v>
      </c>
      <c r="G10" s="104"/>
      <c r="H10" s="104"/>
      <c r="I10" s="12"/>
      <c r="J10" s="12"/>
      <c r="K10" s="12"/>
      <c r="L10" s="12"/>
      <c r="M10" s="12"/>
    </row>
    <row r="11" spans="3:13" ht="20.25" customHeight="1" x14ac:dyDescent="0.25">
      <c r="C11" s="9">
        <v>5</v>
      </c>
      <c r="D11" s="10"/>
      <c r="E11" s="13" t="s">
        <v>12</v>
      </c>
      <c r="F11" s="16">
        <f>+F16+5</f>
        <v>44320</v>
      </c>
      <c r="G11" s="17"/>
      <c r="H11" s="17"/>
      <c r="I11" s="12"/>
      <c r="J11" s="12"/>
    </row>
    <row r="12" spans="3:13" ht="18.75" customHeight="1" x14ac:dyDescent="0.25">
      <c r="C12" s="14"/>
      <c r="D12" s="10"/>
      <c r="E12" s="15" t="s">
        <v>13</v>
      </c>
      <c r="F12" s="71">
        <f>+F11</f>
        <v>44320</v>
      </c>
      <c r="G12" s="17"/>
      <c r="H12" s="17"/>
      <c r="I12" s="12"/>
      <c r="J12" s="12"/>
    </row>
    <row r="13" spans="3:13" ht="34.5" customHeight="1" x14ac:dyDescent="0.25">
      <c r="C13" s="18"/>
      <c r="D13" s="10"/>
      <c r="E13" s="12"/>
      <c r="F13" s="12"/>
      <c r="G13" s="19" t="s">
        <v>14</v>
      </c>
      <c r="H13" s="19"/>
      <c r="I13" s="12"/>
      <c r="J13" s="12"/>
      <c r="K13" s="12"/>
      <c r="L13" s="12"/>
      <c r="M13" s="12"/>
    </row>
    <row r="14" spans="3:13" ht="34.5" customHeight="1" x14ac:dyDescent="0.25">
      <c r="C14" s="18" t="s">
        <v>15</v>
      </c>
      <c r="D14" s="10"/>
      <c r="E14" s="12"/>
      <c r="F14" s="12"/>
      <c r="G14" s="19"/>
      <c r="H14" s="19"/>
      <c r="I14" s="12"/>
      <c r="J14" s="12"/>
      <c r="K14" s="12"/>
      <c r="L14" s="12"/>
      <c r="M14" s="12"/>
    </row>
    <row r="15" spans="3:13" ht="51" customHeight="1" x14ac:dyDescent="0.25">
      <c r="C15" s="105" t="s">
        <v>16</v>
      </c>
      <c r="D15" s="107" t="s">
        <v>17</v>
      </c>
      <c r="E15" s="108"/>
      <c r="F15" s="72" t="s">
        <v>18</v>
      </c>
      <c r="G15" s="20" t="s">
        <v>62</v>
      </c>
      <c r="H15" s="21"/>
      <c r="I15" s="21"/>
      <c r="J15" s="21"/>
      <c r="K15" s="21"/>
      <c r="L15" s="21"/>
    </row>
    <row r="16" spans="3:13" ht="17.25" customHeight="1" x14ac:dyDescent="0.25">
      <c r="C16" s="106"/>
      <c r="D16" s="109"/>
      <c r="E16" s="110"/>
      <c r="F16" s="73">
        <f>+G16+7</f>
        <v>44315</v>
      </c>
      <c r="G16" s="22">
        <v>44308</v>
      </c>
      <c r="H16" s="21"/>
      <c r="I16" s="21"/>
      <c r="J16" s="21"/>
      <c r="K16" s="21"/>
      <c r="L16" s="21"/>
    </row>
    <row r="17" spans="3:12" ht="27.75" customHeight="1" x14ac:dyDescent="0.25">
      <c r="C17" s="23" t="s">
        <v>19</v>
      </c>
      <c r="D17" s="97" t="s">
        <v>20</v>
      </c>
      <c r="E17" s="98"/>
      <c r="F17" s="74"/>
      <c r="G17" s="24"/>
      <c r="H17" s="12"/>
      <c r="I17" s="12"/>
      <c r="J17" s="12"/>
      <c r="K17" s="12"/>
      <c r="L17" s="12"/>
    </row>
    <row r="18" spans="3:12" ht="29.25" customHeight="1" x14ac:dyDescent="0.25">
      <c r="C18" s="23" t="s">
        <v>21</v>
      </c>
      <c r="D18" s="100" t="s">
        <v>64</v>
      </c>
      <c r="E18" s="101"/>
      <c r="F18" s="74"/>
      <c r="G18" s="25"/>
      <c r="H18" s="21"/>
      <c r="I18" s="12"/>
      <c r="J18" s="12"/>
      <c r="K18" s="12"/>
      <c r="L18" s="12"/>
    </row>
    <row r="19" spans="3:12" ht="17.25" customHeight="1" x14ac:dyDescent="0.25">
      <c r="C19" s="26" t="s">
        <v>22</v>
      </c>
      <c r="D19" s="85" t="s">
        <v>23</v>
      </c>
      <c r="E19" s="86"/>
      <c r="F19" s="75">
        <f>+G22</f>
        <v>92433125361</v>
      </c>
      <c r="G19" s="25">
        <v>94657450391</v>
      </c>
      <c r="H19" s="21"/>
      <c r="I19" s="12"/>
      <c r="J19" s="12"/>
      <c r="K19" s="12"/>
      <c r="L19" s="12"/>
    </row>
    <row r="20" spans="3:12" ht="17.25" customHeight="1" x14ac:dyDescent="0.25">
      <c r="C20" s="27" t="s">
        <v>24</v>
      </c>
      <c r="D20" s="85" t="s">
        <v>25</v>
      </c>
      <c r="E20" s="86"/>
      <c r="F20" s="69">
        <f>+G23</f>
        <v>13849.03</v>
      </c>
      <c r="G20" s="28">
        <v>14204.66</v>
      </c>
      <c r="H20" s="21"/>
      <c r="I20" s="12"/>
      <c r="J20" s="12"/>
      <c r="K20" s="12"/>
      <c r="L20" s="12"/>
    </row>
    <row r="21" spans="3:12" ht="28.5" customHeight="1" x14ac:dyDescent="0.25">
      <c r="C21" s="23" t="s">
        <v>26</v>
      </c>
      <c r="D21" s="100" t="s">
        <v>65</v>
      </c>
      <c r="E21" s="98"/>
      <c r="F21" s="74"/>
      <c r="G21" s="25"/>
      <c r="H21" s="21"/>
      <c r="I21" s="12"/>
      <c r="J21" s="12"/>
      <c r="K21" s="12"/>
      <c r="L21" s="12"/>
    </row>
    <row r="22" spans="3:12" ht="37.5" customHeight="1" x14ac:dyDescent="0.25">
      <c r="C22" s="26" t="s">
        <v>27</v>
      </c>
      <c r="D22" s="85" t="s">
        <v>23</v>
      </c>
      <c r="E22" s="86"/>
      <c r="F22" s="68">
        <v>93241112277</v>
      </c>
      <c r="G22" s="68">
        <v>92433125361</v>
      </c>
      <c r="H22" s="21"/>
      <c r="I22" s="12"/>
      <c r="J22" s="12"/>
      <c r="K22" s="12"/>
      <c r="L22" s="12"/>
    </row>
    <row r="23" spans="3:12" ht="18" customHeight="1" x14ac:dyDescent="0.25">
      <c r="C23" s="27" t="s">
        <v>28</v>
      </c>
      <c r="D23" s="85" t="s">
        <v>25</v>
      </c>
      <c r="E23" s="86"/>
      <c r="F23" s="67">
        <v>13970.09</v>
      </c>
      <c r="G23" s="67">
        <v>13849.03</v>
      </c>
      <c r="H23" s="21"/>
      <c r="I23" s="12"/>
      <c r="J23" s="12"/>
      <c r="K23" s="12"/>
      <c r="L23" s="12"/>
    </row>
    <row r="24" spans="3:12" ht="32.25" customHeight="1" x14ac:dyDescent="0.25">
      <c r="C24" s="23" t="s">
        <v>29</v>
      </c>
      <c r="D24" s="97" t="s">
        <v>66</v>
      </c>
      <c r="E24" s="98"/>
      <c r="F24" s="74"/>
      <c r="G24" s="25"/>
      <c r="H24" s="21"/>
      <c r="I24" s="12"/>
      <c r="J24" s="12"/>
      <c r="K24" s="12"/>
      <c r="L24" s="12"/>
    </row>
    <row r="25" spans="3:12" ht="33.75" customHeight="1" x14ac:dyDescent="0.25">
      <c r="C25" s="64" t="s">
        <v>30</v>
      </c>
      <c r="D25" s="85" t="s">
        <v>57</v>
      </c>
      <c r="E25" s="86"/>
      <c r="F25" s="75">
        <f>+F22-F19-F26</f>
        <v>807986916</v>
      </c>
      <c r="G25" s="25">
        <v>-2373575030</v>
      </c>
      <c r="H25" s="12"/>
      <c r="I25" s="12"/>
      <c r="J25" s="12"/>
      <c r="K25" s="12"/>
      <c r="L25" s="12"/>
    </row>
    <row r="26" spans="3:12" ht="32.25" customHeight="1" x14ac:dyDescent="0.25">
      <c r="C26" s="64" t="s">
        <v>31</v>
      </c>
      <c r="D26" s="85" t="s">
        <v>58</v>
      </c>
      <c r="E26" s="86"/>
      <c r="F26" s="76">
        <f>+F27+F28</f>
        <v>0</v>
      </c>
      <c r="G26" s="70">
        <v>149250000</v>
      </c>
      <c r="H26" s="12"/>
      <c r="I26" s="12"/>
      <c r="J26" s="12"/>
      <c r="K26" s="12"/>
      <c r="L26" s="12"/>
    </row>
    <row r="27" spans="3:12" ht="33.75" customHeight="1" x14ac:dyDescent="0.25">
      <c r="C27" s="64" t="s">
        <v>32</v>
      </c>
      <c r="D27" s="99" t="s">
        <v>59</v>
      </c>
      <c r="E27" s="99"/>
      <c r="F27" s="77">
        <v>0</v>
      </c>
      <c r="G27" s="29">
        <v>0</v>
      </c>
      <c r="H27" s="12"/>
      <c r="I27" s="12"/>
      <c r="J27" s="12"/>
      <c r="K27" s="12"/>
      <c r="L27" s="12"/>
    </row>
    <row r="28" spans="3:12" ht="33.75" customHeight="1" x14ac:dyDescent="0.25">
      <c r="C28" s="64" t="s">
        <v>33</v>
      </c>
      <c r="D28" s="99" t="s">
        <v>60</v>
      </c>
      <c r="E28" s="99"/>
      <c r="F28" s="77">
        <v>0</v>
      </c>
      <c r="G28" s="29">
        <v>149250000</v>
      </c>
      <c r="H28" s="12"/>
      <c r="I28" s="12"/>
      <c r="J28" s="12"/>
      <c r="K28" s="12"/>
      <c r="L28" s="12"/>
    </row>
    <row r="29" spans="3:12" ht="32.25" customHeight="1" x14ac:dyDescent="0.25">
      <c r="C29" s="23" t="s">
        <v>34</v>
      </c>
      <c r="D29" s="97" t="s">
        <v>63</v>
      </c>
      <c r="E29" s="98"/>
      <c r="F29" s="78">
        <f>+F23-F20</f>
        <v>121.05999999999949</v>
      </c>
      <c r="G29" s="63">
        <v>-355.6299999999992</v>
      </c>
      <c r="H29" s="21"/>
      <c r="I29" s="12"/>
      <c r="J29" s="12"/>
      <c r="K29" s="12"/>
      <c r="L29" s="12"/>
    </row>
    <row r="30" spans="3:12" ht="39.75" customHeight="1" x14ac:dyDescent="0.25">
      <c r="C30" s="23" t="s">
        <v>35</v>
      </c>
      <c r="D30" s="97" t="s">
        <v>61</v>
      </c>
      <c r="E30" s="98"/>
      <c r="F30" s="74"/>
      <c r="G30" s="25"/>
      <c r="H30" s="12"/>
      <c r="I30" s="12"/>
      <c r="J30" s="12"/>
      <c r="K30" s="12"/>
      <c r="L30" s="12"/>
    </row>
    <row r="31" spans="3:12" ht="20.25" customHeight="1" x14ac:dyDescent="0.25">
      <c r="C31" s="64" t="s">
        <v>36</v>
      </c>
      <c r="D31" s="85" t="s">
        <v>67</v>
      </c>
      <c r="E31" s="86"/>
      <c r="F31" s="75">
        <f>+MAX([2]Sheet1!$B$148:$B$210)</f>
        <v>95622057008</v>
      </c>
      <c r="G31" s="25">
        <v>95622057008</v>
      </c>
      <c r="H31" s="12"/>
      <c r="I31" s="12"/>
      <c r="J31" s="12"/>
      <c r="K31" s="12"/>
      <c r="L31" s="12"/>
    </row>
    <row r="32" spans="3:12" ht="20.25" customHeight="1" x14ac:dyDescent="0.25">
      <c r="C32" s="64" t="s">
        <v>37</v>
      </c>
      <c r="D32" s="85" t="s">
        <v>68</v>
      </c>
      <c r="E32" s="86"/>
      <c r="F32" s="75">
        <f>+MIN([2]Sheet1!$B$148:$B$210)</f>
        <v>67040687952</v>
      </c>
      <c r="G32" s="25">
        <v>66784301560</v>
      </c>
      <c r="H32" s="12"/>
      <c r="I32" s="12"/>
      <c r="J32" s="12"/>
      <c r="K32" s="12"/>
      <c r="L32" s="12"/>
    </row>
    <row r="33" spans="3:13" ht="33.75" customHeight="1" x14ac:dyDescent="0.25">
      <c r="C33" s="23" t="s">
        <v>49</v>
      </c>
      <c r="D33" s="83" t="s">
        <v>53</v>
      </c>
      <c r="E33" s="84"/>
      <c r="F33" s="75"/>
      <c r="G33" s="25"/>
      <c r="H33" s="12"/>
      <c r="I33" s="12"/>
      <c r="J33" s="12"/>
      <c r="K33" s="12"/>
      <c r="L33" s="12"/>
    </row>
    <row r="34" spans="3:13" ht="23.25" customHeight="1" x14ac:dyDescent="0.25">
      <c r="C34" s="64" t="s">
        <v>50</v>
      </c>
      <c r="D34" s="85" t="s">
        <v>54</v>
      </c>
      <c r="E34" s="86"/>
      <c r="F34" s="79">
        <v>9824.2999999999993</v>
      </c>
      <c r="G34" s="63">
        <v>9824.2999999999993</v>
      </c>
      <c r="H34" s="12"/>
      <c r="I34" s="12"/>
      <c r="J34" s="12"/>
      <c r="K34" s="12"/>
      <c r="L34" s="12"/>
    </row>
    <row r="35" spans="3:13" ht="23.25" customHeight="1" x14ac:dyDescent="0.25">
      <c r="C35" s="64" t="s">
        <v>51</v>
      </c>
      <c r="D35" s="85" t="s">
        <v>55</v>
      </c>
      <c r="E35" s="86"/>
      <c r="F35" s="75">
        <f>+F34*14204.66</f>
        <v>139550841.23799998</v>
      </c>
      <c r="G35" s="25">
        <v>139550841.23799998</v>
      </c>
      <c r="H35" s="12"/>
      <c r="I35" s="12"/>
      <c r="J35" s="12"/>
      <c r="K35" s="12"/>
      <c r="L35" s="12"/>
    </row>
    <row r="36" spans="3:13" ht="23.25" customHeight="1" x14ac:dyDescent="0.25">
      <c r="C36" s="64" t="s">
        <v>52</v>
      </c>
      <c r="D36" s="85" t="s">
        <v>56</v>
      </c>
      <c r="E36" s="86"/>
      <c r="F36" s="80">
        <f>+F34/(F22/F23)</f>
        <v>1.471951072175861E-3</v>
      </c>
      <c r="G36" s="65">
        <v>1.4719509363945633E-3</v>
      </c>
      <c r="H36" s="66"/>
      <c r="I36" s="12"/>
      <c r="J36" s="12"/>
      <c r="K36" s="12"/>
      <c r="L36" s="12"/>
    </row>
    <row r="37" spans="3:13" s="32" customFormat="1" ht="16.5" customHeight="1" x14ac:dyDescent="0.25">
      <c r="C37" s="89"/>
      <c r="D37" s="90"/>
      <c r="E37" s="90"/>
      <c r="F37" s="90"/>
      <c r="G37" s="90"/>
      <c r="H37" s="30"/>
      <c r="I37" s="31"/>
      <c r="J37" s="31"/>
      <c r="K37" s="31"/>
      <c r="L37" s="31"/>
      <c r="M37" s="31"/>
    </row>
    <row r="38" spans="3:13" ht="5.25" customHeight="1" x14ac:dyDescent="0.25">
      <c r="C38" s="33"/>
      <c r="D38" s="33"/>
      <c r="E38" s="33"/>
      <c r="F38" s="34"/>
      <c r="G38" s="35"/>
      <c r="H38" s="30"/>
      <c r="I38" s="36"/>
      <c r="J38" s="36"/>
      <c r="K38" s="36"/>
      <c r="L38" s="36"/>
      <c r="M38" s="36"/>
    </row>
    <row r="39" spans="3:13" ht="15" customHeight="1" x14ac:dyDescent="0.25">
      <c r="C39" s="37"/>
      <c r="D39" s="37"/>
      <c r="E39" s="37" t="s">
        <v>38</v>
      </c>
      <c r="F39" s="92" t="s">
        <v>39</v>
      </c>
      <c r="G39" s="92"/>
      <c r="H39" s="38"/>
      <c r="I39" s="36"/>
      <c r="J39" s="36"/>
      <c r="K39" s="36"/>
      <c r="L39" s="36"/>
      <c r="M39" s="36"/>
    </row>
    <row r="40" spans="3:13" ht="15" customHeight="1" x14ac:dyDescent="0.25">
      <c r="C40" s="39"/>
      <c r="D40" s="40"/>
      <c r="E40" s="41" t="s">
        <v>40</v>
      </c>
      <c r="F40" s="93" t="s">
        <v>41</v>
      </c>
      <c r="G40" s="93"/>
      <c r="H40" s="81"/>
      <c r="I40" s="36"/>
      <c r="J40" s="36"/>
      <c r="K40" s="36"/>
      <c r="L40" s="43"/>
      <c r="M40" s="43"/>
    </row>
    <row r="41" spans="3:13" x14ac:dyDescent="0.25">
      <c r="C41" s="91"/>
      <c r="D41" s="91"/>
      <c r="E41" s="91"/>
      <c r="F41" s="44"/>
      <c r="G41" s="45"/>
      <c r="H41" s="46"/>
      <c r="I41" s="36"/>
      <c r="J41" s="36"/>
      <c r="K41" s="36"/>
      <c r="L41" s="43"/>
      <c r="M41" s="43"/>
    </row>
    <row r="42" spans="3:13" x14ac:dyDescent="0.25">
      <c r="C42" s="91"/>
      <c r="D42" s="91"/>
      <c r="E42" s="91"/>
      <c r="F42" s="47"/>
      <c r="G42" s="48"/>
      <c r="H42" s="49"/>
      <c r="I42" s="36"/>
      <c r="J42" s="36"/>
      <c r="K42" s="36"/>
      <c r="L42" s="43"/>
      <c r="M42" s="43"/>
    </row>
    <row r="43" spans="3:13" x14ac:dyDescent="0.25">
      <c r="C43" s="50"/>
      <c r="D43" s="50"/>
      <c r="E43" s="50"/>
      <c r="F43" s="47"/>
      <c r="G43" s="48"/>
      <c r="H43" s="49"/>
      <c r="I43" s="36"/>
      <c r="J43" s="36"/>
      <c r="K43" s="36"/>
      <c r="L43" s="43"/>
      <c r="M43" s="43"/>
    </row>
    <row r="44" spans="3:13" x14ac:dyDescent="0.25">
      <c r="C44" s="33"/>
      <c r="D44" s="33"/>
      <c r="E44" s="33"/>
      <c r="F44" s="47"/>
      <c r="G44" s="48"/>
      <c r="H44" s="49"/>
      <c r="I44" s="36"/>
      <c r="J44" s="36"/>
      <c r="K44" s="36"/>
      <c r="L44" s="43"/>
      <c r="M44" s="43"/>
    </row>
    <row r="45" spans="3:13" x14ac:dyDescent="0.25">
      <c r="C45" s="33"/>
      <c r="D45" s="33"/>
      <c r="E45" s="33"/>
      <c r="F45" s="47"/>
      <c r="G45" s="48"/>
      <c r="H45" s="49"/>
      <c r="I45" s="36"/>
      <c r="J45" s="36"/>
      <c r="K45" s="36"/>
      <c r="L45" s="43"/>
      <c r="M45" s="43"/>
    </row>
    <row r="46" spans="3:13" x14ac:dyDescent="0.25">
      <c r="C46" s="33"/>
      <c r="D46" s="33"/>
      <c r="E46" s="33"/>
      <c r="F46" s="47"/>
      <c r="G46" s="48"/>
      <c r="H46" s="49"/>
      <c r="I46" s="36"/>
      <c r="J46" s="36"/>
      <c r="K46" s="36"/>
      <c r="L46" s="43"/>
      <c r="M46" s="43"/>
    </row>
    <row r="47" spans="3:13" x14ac:dyDescent="0.25">
      <c r="C47" s="51"/>
      <c r="D47" s="51"/>
      <c r="E47" s="33"/>
      <c r="F47" s="47"/>
      <c r="G47" s="52"/>
      <c r="H47" s="53"/>
      <c r="I47" s="36"/>
      <c r="J47" s="36"/>
      <c r="K47" s="36"/>
      <c r="L47" s="43"/>
      <c r="M47" s="43"/>
    </row>
    <row r="48" spans="3:13" s="54" customFormat="1" ht="33" x14ac:dyDescent="0.25">
      <c r="C48" s="55"/>
      <c r="D48" s="55"/>
      <c r="E48" s="56" t="s">
        <v>42</v>
      </c>
      <c r="F48" s="94" t="s">
        <v>46</v>
      </c>
      <c r="G48" s="94"/>
      <c r="H48" s="57"/>
      <c r="I48" s="58"/>
      <c r="J48" s="58"/>
      <c r="K48" s="58"/>
      <c r="L48" s="59"/>
      <c r="M48" s="59"/>
    </row>
    <row r="49" spans="1:13" s="54" customFormat="1" x14ac:dyDescent="0.25">
      <c r="C49" s="55"/>
      <c r="D49" s="55"/>
      <c r="E49" s="42" t="s">
        <v>69</v>
      </c>
      <c r="F49" s="95" t="s">
        <v>47</v>
      </c>
      <c r="G49" s="95"/>
      <c r="H49" s="44"/>
      <c r="I49" s="58"/>
      <c r="J49" s="58"/>
      <c r="K49" s="58"/>
      <c r="L49" s="59"/>
      <c r="M49" s="59"/>
    </row>
    <row r="50" spans="1:13" s="54" customFormat="1" ht="21" customHeight="1" x14ac:dyDescent="0.25">
      <c r="C50" s="55"/>
      <c r="D50" s="55"/>
      <c r="E50" s="42" t="s">
        <v>43</v>
      </c>
      <c r="F50" s="96" t="s">
        <v>70</v>
      </c>
      <c r="G50" s="96"/>
      <c r="H50" s="60"/>
      <c r="I50" s="58"/>
      <c r="J50" s="58"/>
      <c r="K50" s="58"/>
      <c r="L50" s="59"/>
      <c r="M50" s="59"/>
    </row>
    <row r="51" spans="1:13" ht="107.25" customHeight="1" x14ac:dyDescent="0.25">
      <c r="C51" s="61"/>
      <c r="D51" s="61"/>
      <c r="E51" s="61"/>
      <c r="F51" s="61"/>
      <c r="G51" s="87"/>
      <c r="H51" s="87"/>
    </row>
    <row r="52" spans="1:13" x14ac:dyDescent="0.25">
      <c r="C52" s="61"/>
      <c r="D52" s="61"/>
      <c r="E52" s="61"/>
      <c r="F52" s="61"/>
      <c r="G52" s="61"/>
    </row>
    <row r="53" spans="1:13" s="62" customFormat="1" x14ac:dyDescent="0.25">
      <c r="A53" s="2"/>
      <c r="B53" s="2"/>
      <c r="C53" s="88"/>
      <c r="D53" s="88"/>
      <c r="E53" s="88"/>
      <c r="F53" s="61"/>
      <c r="G53" s="61"/>
      <c r="I53" s="2"/>
      <c r="J53" s="2"/>
      <c r="K53" s="2"/>
      <c r="L53" s="2"/>
      <c r="M53" s="2"/>
    </row>
    <row r="54" spans="1:13" s="62" customFormat="1" x14ac:dyDescent="0.25">
      <c r="A54" s="2"/>
      <c r="B54" s="2"/>
      <c r="C54" s="61"/>
      <c r="D54" s="61"/>
      <c r="E54" s="61"/>
      <c r="F54" s="61"/>
      <c r="G54" s="61"/>
      <c r="I54" s="2"/>
      <c r="J54" s="2"/>
      <c r="K54" s="2"/>
      <c r="L54" s="2"/>
      <c r="M54" s="2"/>
    </row>
    <row r="55" spans="1:13" s="62" customFormat="1" x14ac:dyDescent="0.25">
      <c r="A55" s="2"/>
      <c r="B55" s="2"/>
      <c r="C55" s="61"/>
      <c r="D55" s="61"/>
      <c r="E55" s="61"/>
      <c r="F55" s="61"/>
      <c r="G55" s="61"/>
      <c r="I55" s="2"/>
      <c r="J55" s="2"/>
      <c r="K55" s="2"/>
      <c r="L55" s="2"/>
      <c r="M55" s="2"/>
    </row>
    <row r="56" spans="1:13" s="62" customFormat="1" x14ac:dyDescent="0.25">
      <c r="A56" s="2"/>
      <c r="B56" s="2"/>
      <c r="C56" s="61"/>
      <c r="D56" s="61"/>
      <c r="E56" s="61"/>
      <c r="F56" s="61"/>
      <c r="G56" s="61"/>
      <c r="I56" s="2"/>
      <c r="J56" s="2"/>
      <c r="K56" s="2"/>
      <c r="L56" s="2"/>
      <c r="M56" s="2"/>
    </row>
    <row r="57" spans="1:13" s="62" customFormat="1" x14ac:dyDescent="0.25">
      <c r="A57" s="2"/>
      <c r="B57" s="2"/>
      <c r="C57" s="61"/>
      <c r="D57" s="61"/>
      <c r="E57" s="61"/>
      <c r="F57" s="61"/>
      <c r="G57" s="61"/>
      <c r="I57" s="2"/>
      <c r="J57" s="2"/>
      <c r="K57" s="2"/>
      <c r="L57" s="2"/>
      <c r="M57" s="2"/>
    </row>
    <row r="58" spans="1:13" s="62" customFormat="1" x14ac:dyDescent="0.25">
      <c r="A58" s="2"/>
      <c r="B58" s="2"/>
      <c r="C58" s="61"/>
      <c r="D58" s="61"/>
      <c r="E58" s="61"/>
      <c r="F58" s="61"/>
      <c r="G58" s="61"/>
      <c r="I58" s="2"/>
      <c r="J58" s="2"/>
      <c r="K58" s="2"/>
      <c r="L58" s="2"/>
      <c r="M58" s="2"/>
    </row>
    <row r="59" spans="1:13" s="62" customFormat="1" x14ac:dyDescent="0.25">
      <c r="A59" s="2"/>
      <c r="B59" s="2"/>
      <c r="C59" s="61"/>
      <c r="D59" s="61"/>
      <c r="E59" s="61"/>
      <c r="F59" s="61"/>
      <c r="G59" s="61"/>
      <c r="I59" s="2"/>
      <c r="J59" s="2"/>
      <c r="K59" s="2"/>
      <c r="L59" s="2"/>
      <c r="M59" s="2"/>
    </row>
    <row r="60" spans="1:13" s="62" customFormat="1" x14ac:dyDescent="0.25">
      <c r="A60" s="2"/>
      <c r="B60" s="2"/>
      <c r="C60" s="61"/>
      <c r="D60" s="61"/>
      <c r="E60" s="61"/>
      <c r="F60" s="61"/>
      <c r="G60" s="61"/>
      <c r="I60" s="2"/>
      <c r="J60" s="2"/>
      <c r="K60" s="2"/>
      <c r="L60" s="2"/>
      <c r="M60" s="2"/>
    </row>
    <row r="61" spans="1:13" s="62" customFormat="1" x14ac:dyDescent="0.25">
      <c r="A61" s="2"/>
      <c r="B61" s="2"/>
      <c r="C61" s="61"/>
      <c r="D61" s="2"/>
      <c r="E61" s="2"/>
      <c r="F61" s="2"/>
      <c r="G61" s="2"/>
      <c r="I61" s="2"/>
      <c r="J61" s="2"/>
      <c r="K61" s="2"/>
      <c r="L61" s="2"/>
      <c r="M61" s="2"/>
    </row>
    <row r="62" spans="1:13" s="62" customFormat="1" x14ac:dyDescent="0.25">
      <c r="A62" s="2"/>
      <c r="B62" s="2"/>
      <c r="C62" s="61"/>
      <c r="D62" s="2"/>
      <c r="E62" s="2"/>
      <c r="F62" s="2"/>
      <c r="G62" s="2"/>
      <c r="I62" s="2"/>
      <c r="J62" s="2"/>
      <c r="K62" s="2"/>
      <c r="L62" s="2"/>
      <c r="M62" s="2"/>
    </row>
  </sheetData>
  <mergeCells count="40">
    <mergeCell ref="F7:G7"/>
    <mergeCell ref="C1:H1"/>
    <mergeCell ref="C2:H2"/>
    <mergeCell ref="C3:H3"/>
    <mergeCell ref="C4:H4"/>
    <mergeCell ref="F6:H6"/>
    <mergeCell ref="F8:H8"/>
    <mergeCell ref="F9:H9"/>
    <mergeCell ref="F10:H10"/>
    <mergeCell ref="C15:C16"/>
    <mergeCell ref="D15:E16"/>
    <mergeCell ref="D20:E20"/>
    <mergeCell ref="D21:E21"/>
    <mergeCell ref="D17:E17"/>
    <mergeCell ref="D18:E18"/>
    <mergeCell ref="D19:E19"/>
    <mergeCell ref="D24:E24"/>
    <mergeCell ref="D25:E25"/>
    <mergeCell ref="D26:E26"/>
    <mergeCell ref="D22:E22"/>
    <mergeCell ref="D23:E23"/>
    <mergeCell ref="D30:E30"/>
    <mergeCell ref="D31:E31"/>
    <mergeCell ref="D32:E32"/>
    <mergeCell ref="D27:E27"/>
    <mergeCell ref="D28:E28"/>
    <mergeCell ref="D29:E29"/>
    <mergeCell ref="C53:E53"/>
    <mergeCell ref="C37:G37"/>
    <mergeCell ref="C41:E42"/>
    <mergeCell ref="F39:G39"/>
    <mergeCell ref="F40:G40"/>
    <mergeCell ref="F48:G48"/>
    <mergeCell ref="F49:G49"/>
    <mergeCell ref="F50:G50"/>
    <mergeCell ref="D33:E33"/>
    <mergeCell ref="D34:E34"/>
    <mergeCell ref="D35:E35"/>
    <mergeCell ref="D36:E36"/>
    <mergeCell ref="G51:H51"/>
  </mergeCells>
  <printOptions horizontalCentered="1"/>
  <pageMargins left="0.31496062992125984" right="0.31496062992125984" top="0.23622047244094491" bottom="0.23622047244094491" header="0.31496062992125984" footer="0.31496062992125984"/>
  <pageSetup paperSize="9" scale="60" orientation="portrait" horizontalDpi="4294967295" verticalDpi="4294967295"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0/09/xmldsig#rsa-sha1"/>
    <Reference URI="#idPackageObject" Type="http://www.w3.org/2000/09/xmldsig#Object">
      <DigestMethod Algorithm="http://www.w3.org/2000/09/xmldsig#sha1"/>
      <DigestValue>ywY+rsrs+IhvDfb7sCkzfz76jL0=</DigestValue>
    </Reference>
    <Reference URI="#idOfficeObject" Type="http://www.w3.org/2000/09/xmldsig#Object">
      <DigestMethod Algorithm="http://www.w3.org/2000/09/xmldsig#sha1"/>
      <DigestValue>G3MnDgWhQX8Tx3+3dpx0MCPD4EA=</DigestValue>
    </Reference>
  </SignedInfo>
  <SignatureValue>
    pMZX2ErUlwYxw6zKBWQUf87Z3YAX41mGBMv6hcZwfKB3LaNzPAPoNxRvl2/7ysnMONWZ7a5V
    RJ016bQsE2rSbLcvVogG9Ev1rQLfMnJmXls47/aTO//XXmteHlcnWNgruqBVetvfcf1/gzyz
    eMoQMhuawiOT2gIv3gH8QlwsbkU=
  </SignatureValue>
  <KeyInfo>
    <KeyValue>
      <RSAKeyValue>
        <Modulus>
            tUf8sgdwch1LxtZmr5p8mSlq8U8xgg60lPnI1UdArArzo7ryhkouXdRJVJgXUwI1DaIeHq/S
            6WBdAwz24cKCxALFFbdZYkpVf47xAXHv9yk4ivYDZY+6BARC9P/DoAAMbb0eGkeJqa1az0TI
            8K+4Ffy52sA+kh2Bn8dXUFnUN/M=
          </Modulus>
        <Exponent>AQAB</Exponent>
      </RSAKeyValue>
    </KeyValue>
    <X509Data>
      <X509Certificate>
          MIIGAzCCA+ugAwIBAgIQVAEBAbG81Rg2spKsCjATyTANBgkqhkiG9w0BAQUFADBpMQswCQYD
          VQQGEwJWTjETMBEGA1UEChMKVk5QVCBHcm91cDEeMBwGA1UECxMVVk5QVC1DQSBUcnVzdCBO
          ZXR3b3JrMSUwIwYDVQQDExxWTlBUIENlcnRpZmljYXRpb24gQXV0aG9yaXR5MB4XDTE5MTIw
          OTA3MzkwMFoXDTIyMDcyNjEzNTgwMFowgdwxCzAJBgNVBAYTAlZOMRcwFQYDVQQIDA5I4buT
          IENow60gTWluaDERMA8GA1UEBwwIUXXhuq1uIDExfTB7BgNVBAMMdE5Hw4JOIEjDgE5HIFRI
          xq/GoE5HIE3huqBJIEPhu5QgUEjhuqZOIMSQ4bqmVSBUxq8gVsOAIFBIw4FUIFRSSeG7gk4g
          Vknhu4ZUIE5BTSDigJMgQ0hJIE5Iw4FOSCBOQU0gS+G7siBLSOG7nkkgTkdIxKhBMSIwIAYK
          CZImiZPyLGQBAQwSTVNUOjAxMDAxNTA2MTktMDc5MIGfMA0GCSqGSIb3DQEBAQUAA4GNADCB
          iQKBgQC1R/yyB3ByHUvG1mavmnyZKWrxTzGCDrSU+cjVR0CsCvOjuvKGSi5d1ElUmBdTAjUN
          oh4er9LpYF0DDPbhwoLEAsUVt1liSlV/jvEBce/3KTiK9gNlj7oEBEL0/8OgAAxtvR4aR4mp
          rVrPRMjwr7gV/LnawD6SHYGfx1dQWdQ38wIDAQABo4IBtTCCAbEwcAYIKwYBBQUHAQEEZDBi
          MDIGCCsGAQUFBzAChiZodHRwOi8vcHViLnZucHQtY2Eudm4vY2VydHMvdm5wdGNhLmNlcjAs
          BggrBgEFBQcwAYYgaHR0cDovL29jc3Audm5wdC1jYS52bi9yZXNwb25kZXIwHQYDVR0OBBYE
          FBJy7xocHPhCKYVAl+7N0bPs6FO9MAwGA1UdEwEB/wQCMAAwHwYDVR0jBBgwFoAUBmnA1dUC
          ihWNRn3pfOJoClWsaq8waAYDVR0gBGEwXzBdBg4rBgEEAYHtAwEBAwEBATBLMCIGCCsGAQUF
          BwICMBYeFABPAEkARAAtAFMAVAAtADEALgAwMCUGCCsGAQUFBwIBFhlodHRwOi8vcHViLnZu
          cHQtY2Eudm4vcnBhMDEGA1UdHwQqMCgwJqAkoCKGIGh0dHA6Ly9jcmwudm5wdC1jYS52bi92
          bnB0Y2EuY3JsMA4GA1UdDwEB/wQEAwIE8DAgBgNVHSUEGTAXBgorBgEEAYI3CgMMBgkqhkiG
          9y8BAQUwIAYDVR0RBBkwF4EVbmtrbi5sa2dzQGJpZHYuY29tLnZuMA0GCSqGSIb3DQEBBQUA
          A4ICAQA7+FmeqIzrlX5kg/c9hKOuHh1Jr3c8EbOgQkgwdawpS7IHEJAAsQzvGRl9RcH+I2oz
          Nwn3ryGtZ5w1QboGCyN/Csdasgggoq9n+LGwKaM640g6C2MuX6z6xCA6rs2A5t22C0g7RGb5
          2cgM8RGNBQZGbdyXaOLTIyOIAcOsY1g8cMfg/N6Q5emT6cjN8VzPtPR7WUXmEjvAkanRhRhT
          dIblSFQ8EVoHPNKkIYDytnO20eRE8jp4rjPReYgmwdFP8b0YC+gkwMkE+Aq6S/SCk+CQlrHD
          NnK0k2eBY7ID4QtmsUPUAUE1zPcwuXGewVBVGpLoJGNGlQdCqnlk4vwVJzo/B0RIgwm99AOf
          lxEDrPBvWW5DR65jSKNbZc4W/vcn6oFAJYLm3VqzWa1WtJIiDxNypUjGV1kMrKHYOgILxQMi
          /57r8kCixOQunC2XCGd+jmfy0S38K06yAaK4+B6aKDRPDZQGBYC/IhgWE4Lv388dJdZwY8Ic
          XUDkbn5ILSuS6vEyyB/G7VWu7Yj8++zZX2FtgXFqTpCwu7lknCDyd9dCfBTfnRB/guzwx6KF
          96vFrhKcjwzI+wEkylT5gKCXmwFYyZhN+j0jjzCyvDV43BShWko4lvZoI/GHljJIK0jIDDKr
          Kz48mM+4UCzhAjGelg7p4TupMSonStWo1vq6krfKFA==
        </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3"/>
            <mdssi:RelationshipReference SourceId="rId7"/>
            <mdssi:RelationshipReference SourceId="rId2"/>
            <mdssi:RelationshipReference SourceId="rId1"/>
            <mdssi:RelationshipReference SourceId="rId6"/>
            <mdssi:RelationshipReference SourceId="rId5"/>
            <mdssi:RelationshipReference SourceId="rId4"/>
          </Transform>
          <Transform Algorithm="http://www.w3.org/TR/2001/REC-xml-c14n-20010315"/>
        </Transforms>
        <DigestMethod Algorithm="http://www.w3.org/2000/09/xmldsig#sha1"/>
        <DigestValue>a4wsyoUqcXFKjSkNh3fTvpO77Xo=</DigestValue>
      </Reference>
      <Reference URI="/xl/calcChain.xml?ContentType=application/vnd.openxmlformats-officedocument.spreadsheetml.calcChain+xml">
        <DigestMethod Algorithm="http://www.w3.org/2000/09/xmldsig#sha1"/>
        <DigestValue>Iy49gAG08PR8DS8qm9KUMM54xWw=</DigestValue>
      </Reference>
      <Reference URI="/xl/drawings/_rels/drawing1.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drawing1.xml?ContentType=application/vnd.openxmlformats-officedocument.drawing+xml">
        <DigestMethod Algorithm="http://www.w3.org/2000/09/xmldsig#sha1"/>
        <DigestValue>idiOZI7T66Rk7JYi0sUlM9m5Zgo=</DigestValue>
      </Reference>
      <Reference URI="/xl/externalLinks/externalLink1.xml?ContentType=application/vnd.openxmlformats-officedocument.spreadsheetml.externalLink+xml">
        <DigestMethod Algorithm="http://www.w3.org/2000/09/xmldsig#sha1"/>
        <DigestValue>PXgsylohPQTRL9HpXL0iXZcpJLg=</DigestValue>
      </Reference>
      <Reference URI="/xl/externalLinks/externalLink2.xml?ContentType=application/vnd.openxmlformats-officedocument.spreadsheetml.externalLink+xml">
        <DigestMethod Algorithm="http://www.w3.org/2000/09/xmldsig#sha1"/>
        <DigestValue>yjVNWu7Dhn+jXhaZOjrZvuP/ZSg=</DigestValue>
      </Reference>
      <Reference URI="/xl/media/image1.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/k7aGYfvB1TUEos+IvhN5SlacPI=</DigestValue>
      </Reference>
      <Reference URI="/xl/sharedStrings.xml?ContentType=application/vnd.openxmlformats-officedocument.spreadsheetml.sharedStrings+xml">
        <DigestMethod Algorithm="http://www.w3.org/2000/09/xmldsig#sha1"/>
        <DigestValue>lELtQ5nflpvnJ89HbYdiQ3AIGY0=</DigestValue>
      </Reference>
      <Reference URI="/xl/styles.xml?ContentType=application/vnd.openxmlformats-officedocument.spreadsheetml.styles+xml">
        <DigestMethod Algorithm="http://www.w3.org/2000/09/xmldsig#sha1"/>
        <DigestValue>cCpJNuO8lIGzC/9eQasNIu1LCpg=</DigestValue>
      </Reference>
      <Reference URI="/xl/theme/theme1.xml?ContentType=application/vnd.openxmlformats-officedocument.theme+xml">
        <DigestMethod Algorithm="http://www.w3.org/2000/09/xmldsig#sha1"/>
        <DigestValue>9qmLS+LilE9mSl2hTMj5oHE8VR8=</DigestValue>
      </Reference>
      <Reference URI="/xl/workbook.xml?ContentType=application/vnd.openxmlformats-officedocument.spreadsheetml.sheet.main+xml">
        <DigestMethod Algorithm="http://www.w3.org/2000/09/xmldsig#sha1"/>
        <DigestValue>QYI96Xf2KUl+UiqeYX2OnlRhvt8=</DigestValue>
      </Reference>
      <Reference URI="/xl/worksheets/_rels/sheet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FS0vcCriQf8DmADE2ZM+sJcQ4E4=</DigestValue>
      </Reference>
      <Reference URI="/xl/worksheets/sheet1.xml?ContentType=application/vnd.openxmlformats-officedocument.spreadsheetml.worksheet+xml">
        <DigestMethod Algorithm="http://www.w3.org/2000/09/xmldsig#sha1"/>
        <DigestValue>R8BsQWuQr6digN0FxmphNar1XXE=</DigestValue>
      </Reference>
    </Manifest>
    <SignatureProperties>
      <SignatureProperty Id="idSignatureTime" Target="#idPackageSignature">
        <mdssi:SignatureTime>
          <mdssi:Format>YYYY-MM-DDThh:mm:ssTZD</mdssi:Format>
          <mdssi:Value>2021-05-04T09:12:34Z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6.1</WindowsVersion>
          <OfficeVersion>12.0</OfficeVersion>
          <ApplicationVersion>12.0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ManifestHashAlgorithm>http://www.w3.org/2000/09/xmldsig#sha1</ManifestHashAlgorithm>
          <SignatureType>1</SignatureType>
        </SignatureInfoV1>
      </SignatureProperty>
    </SignatureProperties>
  </Object>
</Signature>
</file>

<file path=_xmlsignatures/sig2.xml><?xml version="1.0" encoding="utf-8"?>
<Signature xmlns="http://www.w3.org/2000/09/xmldsig#" Id="idPackageSignature">
  <SignedInfo>
    <CanonicalizationMethod Algorithm="http://www.w3.org/TR/2001/REC-xml-c14n-20010315"/>
    <SignatureMethod Algorithm="http://www.w3.org/2000/09/xmldsig#rsa-sha1"/>
    <Reference Type="http://www.w3.org/2000/09/xmldsig#Object" URI="#idPackageObject">
      <DigestMethod Algorithm="http://www.w3.org/2000/09/xmldsig#sha1"/>
      <DigestValue>cIinoti50yWzXRqrCpko4Rv0gAM=</DigestValue>
    </Reference>
    <Reference Type="http://www.w3.org/2000/09/xmldsig#Object" URI="#idOfficeObject">
      <DigestMethod Algorithm="http://www.w3.org/2000/09/xmldsig#sha1"/>
      <DigestValue>6P5KH51NC2ZZ/Ui9iSmOnsPmV5c=</DigestValue>
    </Reference>
    <Reference Type="http://uri.etsi.org/01903#SignedProperties" URI="#idSignedProperties">
      <Transforms>
        <Transform Algorithm="http://www.w3.org/TR/2001/REC-xml-c14n-20010315"/>
      </Transforms>
      <DigestMethod Algorithm="http://www.w3.org/2000/09/xmldsig#sha1"/>
      <DigestValue>yOYQ1vXe4ERmkztOfJ1c7BceYg8=</DigestValue>
    </Reference>
  </SignedInfo>
  <SignatureValue>jAMr+06ZxY6o9DLZVYU6c0Dgj0Pk4GsKE/FnYvqJRXKH4znhk6hfRzwev4oaLZJfQF9dTvl92nA9
9dlKEwhqsdyd09I0bfYFFFouGVqHtrSsUNaIABuSbllVHMthKOzbef8B1UvJpm6vKd7/HwDexZPh
yoMAt5Z1HKJh3QiwjoU=</SignatureValue>
  <KeyInfo>
    <X509Data>
      <X509Certificate>MIIF2DCCA8CgAwIBAgIQVAEBAUgzRCHFO2vxwM4epDANBgkqhkiG9w0BAQUFADBpMQswCQYDVQQGEwJWTjETMBEGA1UEChMKVk5QVCBHcm91cDEeMBwGA1UECxMVVk5QVC1DQSBUcnVzdCBOZXR3b3JrMSUwIwYDVQQDExxWTlBUIENlcnRpZmljYXRpb24gQXV0aG9yaXR5MB4XDTE5MTEyMTA4MTkwMFoXDTIzMDIyNzEzNTgwMFowga8xCzAJBgNVBAYTAlZOMRcwFQYDVQQIDA5I4buTIENow60gTWluaDERMA8GA1UEBwwIUXXhuq1uIDExVDBSBgNVBAMMS0PDlE5HIFRZIEPhu5QgUEjhuqZOIFFV4bqiTiBMw50gUVXDnSDEkOG6plUgVMavIENI4buoTkcgS0hPw4FOIELhuqJOIFZJ4buGVDEeMBwGCgmSJomT8ixkAQEMDk1TVDowMzA0NTI0ODk0MIGfMA0GCSqGSIb3DQEBAQUAA4GNADCBiQKBgQDJs3D0losgfhsUYT4J2WGI8PnuTIzsR/cYvrpQn77Hg6FgjzIbu9u1WJnKGfPIhMe++ATWW/GhdvdvNn/90/XLFyCZtdZnkRIQrs7zkwNjvXUBIx+3VkAJKbB8oBIawdU5wTuUYGN3T8cLxEcceyDbJ1Pw0kMYXUHq6JQYsJTUzwIDAQABo4IBtzCCAbMwcAYIKwYBBQUHAQEEZDBiMDIGCCsGAQUFBzAChiZodHRwOi8vcHViLnZucHQtY2Eudm4vY2VydHMvdm5wdGNhLmNlcjAsBggrBgEFBQcwAYYgaHR0cDovL29jc3Audm5wdC1jYS52bi9yZXNwb25kZXIwHQYDVR0OBBYEFChQTg1fc98Q/4pcm9PNy6vR/k0FMAwGA1UdEwEB/wQCMAAwHwYDVR0jBBgwFoAUBmnA1dUCihWNRn3pfOJoClWsaq8waAYDVR0gBGEwXzBdBg4rBgEEAYHtAwEBAwEBATBLMCIGCCsGAQUFBwICMBYeFABPAEkARAAtAFMAVAAtADEALgAwMCUGCCsGAQUFBwIBFhlodHRwOi8vcHViLnZucHQtY2Eudm4vcnBhMDEGA1UdHwQqMCgwJqAkoCKGIGh0dHA6Ly9jcmwudm5wdC1jYS52bi92bnB0Y2EuY3JsMA4GA1UdDwEB/wQEAwIE8DAgBgNVHSUEGTAXBgorBgEEAYI3CgMMBgkqhkiG9y8BAQUwIgYDVR0RBBswGYEXaW5mb0B2aWV0Y2FwaXRhbC5jb20udm4wDQYJKoZIhvcNAQEFBQADggIBAEor3SCOcPbe2VJT78r6+zniTGocT/IkbXHt+ZX9645VDArrWQgjb5/pb7JqJIU+dshUOGbYheRaN0CSAu3H6uxw5biTy+J6Nq+lPLxKBeDtJ4kwbyUNFrTOvKYOKhtnFtWQjZ0wpeLDGTzE0f3mKXGl6Oi5+GARI4RORvNAIGN5AWTuCCpYbA8DQfIqGzurfCaHpwX8sHXtYX3KK4XfIPm2XAeX/6PR83mTFsa14AbK66TUjAY9r8ntpzFznehSonzx7lWFjR9FGOsH0jR8HQ7mq//xpHjzEUmEQE1X9hTVMdCs4sSSbyoYH1mPK8o5DfGZ8gqq0IgUjqCwoLRcKY3T+5AGRAoZHbWV3235VPeCUfFvF0zFcHKG+dtUEaKEK/oa0z3FTt+RObHmopYah0kP+u0+5ofFqfDeQwoW8XBUE0E1iMyfdgNib8cGfIkTWZMfX+VgoTThcqqZxJky8xhF7HRm0kTpujyoBzuiEEJuo3tXKkL8ByezTVr3k/DBrPidhDVcA5xMxpROOcaKonTqqJFN2ksdyGdse5ORxWIvDeCBFnZz9XT3J64pH7XmZ9yoljvKg7r3tD9pGXA5OsSW1n1pvq0vonJfef98/lH99H4LA8t7YIIRSVAjdB+4lbOQa/ylEqjBthsMm+yAu+Xe1SUZvX4N60u8bwft18ZO</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0/09/xmldsig#sha1"/>
        <DigestValue>a4wsyoUqcXFKjSkNh3fTvpO77Xo=</DigestValue>
      </Reference>
      <Reference URI="/xl/calcChain.xml?ContentType=application/vnd.openxmlformats-officedocument.spreadsheetml.calcChain+xml">
        <DigestMethod Algorithm="http://www.w3.org/2000/09/xmldsig#sha1"/>
        <DigestValue>Iy49gAG08PR8DS8qm9KUMM54xWw=</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5H7ebduK0CnXN2rgnpqPicuhhdg=</DigestValue>
      </Reference>
      <Reference URI="/xl/drawings/drawing1.xml?ContentType=application/vnd.openxmlformats-officedocument.drawing+xml">
        <DigestMethod Algorithm="http://www.w3.org/2000/09/xmldsig#sha1"/>
        <DigestValue>idiOZI7T66Rk7JYi0sUlM9m5Zgo=</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Dtyb3Q2WJg0FdvCzJMn2i8a+uaA=</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jQsxPnH3PPo0BeTdYm5v0j4jLIc=</DigestValue>
      </Reference>
      <Reference URI="/xl/externalLinks/externalLink1.xml?ContentType=application/vnd.openxmlformats-officedocument.spreadsheetml.externalLink+xml">
        <DigestMethod Algorithm="http://www.w3.org/2000/09/xmldsig#sha1"/>
        <DigestValue>PXgsylohPQTRL9HpXL0iXZcpJLg=</DigestValue>
      </Reference>
      <Reference URI="/xl/externalLinks/externalLink2.xml?ContentType=application/vnd.openxmlformats-officedocument.spreadsheetml.externalLink+xml">
        <DigestMethod Algorithm="http://www.w3.org/2000/09/xmldsig#sha1"/>
        <DigestValue>yjVNWu7Dhn+jXhaZOjrZvuP/ZSg=</DigestValue>
      </Reference>
      <Reference URI="/xl/media/image1.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/k7aGYfvB1TUEos+IvhN5SlacPI=</DigestValue>
      </Reference>
      <Reference URI="/xl/sharedStrings.xml?ContentType=application/vnd.openxmlformats-officedocument.spreadsheetml.sharedStrings+xml">
        <DigestMethod Algorithm="http://www.w3.org/2000/09/xmldsig#sha1"/>
        <DigestValue>lELtQ5nflpvnJ89HbYdiQ3AIGY0=</DigestValue>
      </Reference>
      <Reference URI="/xl/styles.xml?ContentType=application/vnd.openxmlformats-officedocument.spreadsheetml.styles+xml">
        <DigestMethod Algorithm="http://www.w3.org/2000/09/xmldsig#sha1"/>
        <DigestValue>cCpJNuO8lIGzC/9eQasNIu1LCpg=</DigestValue>
      </Reference>
      <Reference URI="/xl/theme/theme1.xml?ContentType=application/vnd.openxmlformats-officedocument.theme+xml">
        <DigestMethod Algorithm="http://www.w3.org/2000/09/xmldsig#sha1"/>
        <DigestValue>9qmLS+LilE9mSl2hTMj5oHE8VR8=</DigestValue>
      </Reference>
      <Reference URI="/xl/workbook.xml?ContentType=application/vnd.openxmlformats-officedocument.spreadsheetml.sheet.main+xml">
        <DigestMethod Algorithm="http://www.w3.org/2000/09/xmldsig#sha1"/>
        <DigestValue>QYI96Xf2KUl+UiqeYX2OnlRhvt8=</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FS0vcCriQf8DmADE2ZM+sJcQ4E4=</DigestValue>
      </Reference>
      <Reference URI="/xl/worksheets/sheet1.xml?ContentType=application/vnd.openxmlformats-officedocument.spreadsheetml.worksheet+xml">
        <DigestMethod Algorithm="http://www.w3.org/2000/09/xmldsig#sha1"/>
        <DigestValue>R8BsQWuQr6digN0FxmphNar1XXE=</DigestValue>
      </Reference>
    </Manifest>
    <SignatureProperties>
      <SignatureProperty Id="idSignatureTime" Target="#idPackageSignature">
        <mdssi:SignatureTime xmlns:mdssi="http://schemas.openxmlformats.org/package/2006/digital-signature">
          <mdssi:Format>YYYY-MM-DDThh:mm:ssTZD</mdssi:Format>
          <mdssi:Value>2021-05-08T13:39:56Z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16.0.13127/21</OfficeVersion>
          <ApplicationVersion>16.0.13127</ApplicationVersion>
          <Monitors>1</Monitors>
          <HorizontalResolution>1366</HorizontalResolution>
          <VerticalResolution>768</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2021-05-08T13:39:56Z</xd:SigningTime>
          <xd:SigningCertificate>
            <xd:Cert>
              <xd:CertDigest>
                <DigestMethod Algorithm="http://www.w3.org/2000/09/xmldsig#sha1"/>
                <DigestValue>QeV9hSfKPWu3T5fF3ywdXsP3Z0Q=</DigestValue>
              </xd:CertDigest>
              <xd:IssuerSerial>
                <X509IssuerName>CN=VNPT Certification Authority, OU=VNPT-CA Trust Network, O=VNPT Group, C=VN</X509IssuerName>
                <X509SerialNumber>111660364326774131985295737440221142692</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FVzCCBD+gAwIBAgIKcd7vvQAAAAAAFjANBgkqhkiG9w0BAQUFADB+MQswCQYDVQQGEwJWTjEzMDEGA1UEChMqTWluaXN0cnkgb2YgSW5mb3JtYXRpb24gYW5kIENvbW11bmljYXRpb25zMRswGQYDVQQLExJOYXRpb25hbCBDQSBDZW50ZXIxHTAbBgNVBAMTFE1JQyBOYXRpb25hbCBSb290IENBMB4XDTE5MDYyNjA3NTIwMFoXDTI0MDYyNjA4MDIwMFowaTELMAkGA1UEBhMCVk4xEzARBgNVBAoTClZOUFQgR3JvdXAxHjAcBgNVBAsTFVZOUFQtQ0EgVHJ1c3QgTmV0d29yazElMCMGA1UEAxMcVk5QVCBDZXJ0aWZpY2F0aW9uIEF1dGhvcml0eTCCAiIwDQYJKoZIhvcNAQEBBQADggIPADCCAgoCggIBAM9bKEZoQ8hYhBh7/zAqnr6cHwt716QDw1PT4wvoVLexmU/hOIxzOW89oRvMvXTBxLTLWuu2pVb526pomizVVkdHUlcAodrmmQO3+T1sVPGasN3zbmpOl4t+bEWGKTm/7pWUzN9aKfjwoIyJI2zutTZjs6rwzhPnROzFUMKMgLVJsQR9ETgPXHQvf4IphGf6hCSkyFiTc+dpNdgPDkUbC3VFM6OMDErzlTgs43fajF5VwikZVbEBNuPkgRvnSch5DlX3AMqdHLyzESZqi6GlRK9TiIVuePoOAMFOT3QrP2WxEiws2UcK0YhRVHLAChlJgFodSql94zlDcS2C4aYiZq3c4AZOhQBa8G00Cs/kjTiijWwTI+wZ43PBdHu3NSqR7bE51k/qI0lrA8R6EpyngWeve2BPTFrmFC+VcgXlZTUyvzrQs/d99kYpfJVI5NgDvgspB7NOwPUg2IWioZLUe9e9AoDV5M2pGBTsBprIJFjYusqGp8fQ9n2e6TE8H1TPoNQ1CDuf4V0sZFBdq5oOfmrokBT2M53W8T02UwG+mxGGbasbNtn0tE3tiGNygB4tzneRet568iLoWt23Sa3vNIa72sPGHxP/HGd1x1CO/2QVUWeKTyjFG7AK6Y4eyER7idkE6x0ps/iuk7Hg2s1KCaZx7W9RJonKnje9ePXHzJv7AgMBAAGjgeswgegwEgYDVR0TAQH/BAgwBgEB/wIBADAdBgNVHQ4EFgQUBmnA1dUCihWNRn3pfOJoClWsaq8wHwYDVR0jBBgwFoAUzWJx5GG9/j3sskBg04F13Tqsa8YwPAYDVR0fBDUwMzAxoC+gLYYraHR0cDovL3B1YmxpYy5yb290Y2EuZ292LnZuL2NybC9taWNucmNhLmNybDBHBggrBgEFBQcBAQQ7MDkwNwYIKwYBBQUHMAKGK2h0dHA6Ly9wdWJsaWMucm9vdGNhLmdvdi52bi9jcnQvbWljbnJjYS5jcnQwCwYDVR0PBAQDAgGGMA0GCSqGSIb3DQEBBQUAA4IBAQAO7sMjuHzGe7BQM/5EFft2oqNf7D+UW1vmkjPSW6RGSaNQNLr5IilUWBPTVnRvoxtU2bZjuS34b7ApAFobyB/tLL92MOxTJA1vC6ejdWBhliCJ/t0jAgElDnF3VQ/gozEBCvS6rO3rCY3LPTIkXkX9teDnxo9yU2Zk30bX8GBDV+Ygs7JhMebzjmY3ZS14At1vuQ1MXRS0EbQbXYLGgp35J87Df5cUX0bYyq+bUYklNReEYC/8mR+zZP2/K7NN+7148P18mVsA+1ZmPwBPn+dQm3Cy8dRXpk5I+2ECWg5aEgOG756Lq4e+fdlUI99b8xzIHrH6KJvmypKAjQcJpulK</xd:EncapsulatedX509Certificate>
            <xd:EncapsulatedX509Certificate>MIID1zCCAr+gAwIBAgIQG+Rzih8+wI9Hn6bPNcWYIjANBgkqhkiG9w0BAQUFADB+MQswCQYDVQQGEwJWTjEzMDEGA1UEChMqTWluaXN0cnkgb2YgSW5mb3JtYXRpb24gYW5kIENvbW11bmljYXRpb25zMRswGQYDVQQLExJOYXRpb25hbCBDQSBDZW50ZXIxHTAbBgNVBAMTFE1JQyBOYXRpb25hbCBSb290IENBMB4XDTA4MDUxNjAxMTI0OVoXDTQwMDUxNjAxMjAzMlowfjELMAkGA1UEBhMCVk4xMzAxBgNVBAoTKk1pbmlzdHJ5IG9mIEluZm9ybWF0aW9uIGFuZCBDb21tdW5pY2F0aW9uczEbMBkGA1UECxMSTmF0aW9uYWwgQ0EgQ2VudGVyMR0wGwYDVQQDExRNSUMgTmF0aW9uYWwgUm9vdCBDQTCCASIwDQYJKoZIhvcNAQEBBQADggEPADCCAQoCggEBAKE/WVEO/jD/YduWeBSL20M8Nr5hr9y1P2Ae0w0BQa34yYpCjsjtMoZHxf619+rWRDcQEsNICFFQuuVX6c41yY4ccwmFM0zhuzisjq23EwQuZoFXLcz7Gv0unIv9CUDwYBebcUVtfePbKtK7mt3rzF7kAN/VbDCFm71Xfy3UJNOA++AoUb6w1mEHzOWgR+eRbS+HWOi0rcGxRrPcWh04Cdn7tSeYnl788fRI/+ihO/9QM9kmq7KZYp3Me8hSTZ5cQotvdH78lBPeCtLwtWr4lkxQnOYhjsHllwFOzZ+wQBl8G1lvXDgZmjfa0YE5FjLvga2wIWsRl8LBCL1vI1wED9MCAwEAAaNRME8wCwYDVR0PBAQDAgGGMA8GA1UdEwEB/wQFMAMBAf8wHQYDVR0OBBYEFM1iceRhvf497LJAYNOBdd06rGvGMBAGCSsGAQQBgjcVAQQDAgEAMA0GCSqGSIb3DQEBBQUAA4IBAQBMnc1+IyCAHCjP8PHJ3xHKsmlTo/JfDLNlnC9U4RxQKuBVF8QXvqiTUUaqhu0kZC9PE46wtBScfEO+LU5jUmzb1nAXWUdbolqzx5Z6tg31LQ3ZZDqv0FQ60RNotvo4DgXr4Pww90ybX+LuZ3v4Yup0r3JUTNT6Xovs67gngSyYjvfKoFGWc8YXifn0U5c/V8PbVShJc09KNypnhMUTvsbJ7glHYr+osup85V8k2zu4dDWw4YWPipdIjud4Z4nL5aQC7FtXobnHlrfB6eVdjpmmpyWaHbDO1jtrM/K+SeEt1oeBuXaup/zNs8Z2Mq9NUFJsLQ2yvddQ5dN1Y59dzQqZ</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PL15CBTT weekly</vt:lpstr>
      <vt:lpstr>'PL15CBTT weekly'!Print_Area</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Tran Ngoc Tien</dc:creator>
  <cp:lastModifiedBy>Tran Thi Thao Trang</cp:lastModifiedBy>
  <cp:lastPrinted>2021-04-16T06:59:45Z</cp:lastPrinted>
  <dcterms:created xsi:type="dcterms:W3CDTF">2021-01-07T09:02:44Z</dcterms:created>
  <dcterms:modified xsi:type="dcterms:W3CDTF">2021-05-04T07:36:38Z</dcterms:modified>
</cp:coreProperties>
</file>